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-15" windowWidth="14415" windowHeight="12165"/>
  </bookViews>
  <sheets>
    <sheet name="AL 2024" sheetId="134" r:id="rId1"/>
  </sheets>
  <externalReferences>
    <externalReference r:id="rId2"/>
    <externalReference r:id="rId3"/>
  </externalReferences>
  <definedNames>
    <definedName name="_xlnm.Print_Area" localSheetId="0">'AL 2024'!$A$1:$N$98</definedName>
    <definedName name="_xlnm.Print_Titles" localSheetId="0">'AL 2024'!$A:$B,'AL 2024'!$1:$2</definedName>
  </definedNames>
  <calcPr calcId="125725"/>
</workbook>
</file>

<file path=xl/calcChain.xml><?xml version="1.0" encoding="utf-8"?>
<calcChain xmlns="http://schemas.openxmlformats.org/spreadsheetml/2006/main">
  <c r="D41" i="134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40"/>
  <c r="D30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"/>
  <c r="D31" s="1"/>
  <c r="H77"/>
  <c r="G77"/>
  <c r="H66"/>
  <c r="G66"/>
  <c r="H39"/>
  <c r="G39"/>
  <c r="H31"/>
  <c r="G31"/>
  <c r="I86"/>
  <c r="J86"/>
  <c r="K86"/>
  <c r="L86"/>
  <c r="M86"/>
  <c r="N86"/>
  <c r="C79"/>
  <c r="C80"/>
  <c r="C81"/>
  <c r="C82"/>
  <c r="C83"/>
  <c r="C84"/>
  <c r="C78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40"/>
  <c r="C33"/>
  <c r="C34"/>
  <c r="C35"/>
  <c r="C36"/>
  <c r="C37"/>
  <c r="C38"/>
  <c r="C32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"/>
  <c r="E98"/>
  <c r="F98"/>
  <c r="G98"/>
  <c r="H98"/>
  <c r="I98"/>
  <c r="J98"/>
  <c r="K98"/>
  <c r="L98"/>
  <c r="M98"/>
  <c r="N98"/>
  <c r="E90"/>
  <c r="F90"/>
  <c r="G90"/>
  <c r="H90"/>
  <c r="I90"/>
  <c r="J90"/>
  <c r="K90"/>
  <c r="L90"/>
  <c r="M90"/>
  <c r="N90"/>
  <c r="E85"/>
  <c r="F85"/>
  <c r="G85"/>
  <c r="H85"/>
  <c r="I85"/>
  <c r="J85"/>
  <c r="K85"/>
  <c r="L85"/>
  <c r="M85"/>
  <c r="N85"/>
  <c r="E77"/>
  <c r="F77"/>
  <c r="I77"/>
  <c r="J77"/>
  <c r="K77"/>
  <c r="L77"/>
  <c r="M77"/>
  <c r="N77"/>
  <c r="E66"/>
  <c r="F66"/>
  <c r="I66"/>
  <c r="J66"/>
  <c r="K66"/>
  <c r="L66"/>
  <c r="M66"/>
  <c r="N66"/>
  <c r="E39"/>
  <c r="F39"/>
  <c r="I39"/>
  <c r="J39"/>
  <c r="K39"/>
  <c r="L39"/>
  <c r="M39"/>
  <c r="N39"/>
  <c r="E31"/>
  <c r="F31"/>
  <c r="I31"/>
  <c r="J31"/>
  <c r="K31"/>
  <c r="L31"/>
  <c r="M31"/>
  <c r="N31"/>
  <c r="D39"/>
  <c r="D66"/>
  <c r="D77"/>
  <c r="D85"/>
  <c r="D90"/>
  <c r="D98"/>
  <c r="C98"/>
  <c r="C90"/>
  <c r="C85"/>
  <c r="C77"/>
  <c r="C66"/>
  <c r="C39"/>
  <c r="C86" l="1"/>
  <c r="H86"/>
  <c r="G86"/>
  <c r="O85"/>
  <c r="O39"/>
  <c r="O90"/>
  <c r="O98"/>
  <c r="B114" s="1"/>
  <c r="B116" s="1"/>
  <c r="O77"/>
  <c r="O66"/>
  <c r="E86"/>
  <c r="F86"/>
  <c r="D86"/>
  <c r="O31"/>
  <c r="B106" s="1"/>
  <c r="A79"/>
  <c r="A80" s="1"/>
  <c r="A81" s="1"/>
  <c r="A82" s="1"/>
  <c r="A74"/>
  <c r="A75" s="1"/>
  <c r="A76" s="1"/>
  <c r="A68"/>
  <c r="A69" s="1"/>
  <c r="A70" s="1"/>
  <c r="A71" s="1"/>
  <c r="A72" s="1"/>
  <c r="A4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33"/>
  <c r="A34" s="1"/>
  <c r="A35" s="1"/>
  <c r="A36" s="1"/>
  <c r="A37" s="1"/>
  <c r="A38" s="1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B108" l="1"/>
  <c r="B110"/>
  <c r="B112" s="1"/>
</calcChain>
</file>

<file path=xl/sharedStrings.xml><?xml version="1.0" encoding="utf-8"?>
<sst xmlns="http://schemas.openxmlformats.org/spreadsheetml/2006/main" count="110" uniqueCount="92">
  <si>
    <t>TIP FURNIZOR / DENUMIRE FURNIZOR</t>
  </si>
  <si>
    <t>ANGELMED SRL</t>
  </si>
  <si>
    <t>C.M. SF. NICOLAE SRL</t>
  </si>
  <si>
    <t>HELICOMED SRL</t>
  </si>
  <si>
    <t>INVESTIGATII MEDICALE PRAXIS SRL</t>
  </si>
  <si>
    <t>LAB. ASOC. NICOLINA</t>
  </si>
  <si>
    <t>LARMED SCM</t>
  </si>
  <si>
    <t>MITROPOLIA MOLDOVEI SI BUCOVINEI</t>
  </si>
  <si>
    <t>CLINICA SANTE SRL</t>
  </si>
  <si>
    <t>LABORATOARELE BIOCLINICA SRL</t>
  </si>
  <si>
    <t>SCM ROCONSIMEDICA CLINIC</t>
  </si>
  <si>
    <t>SPITALUL CLINIC  DR.C.I.PARHON IASI</t>
  </si>
  <si>
    <t>SPITALUL CLINIC CF IASI</t>
  </si>
  <si>
    <t>SPITALUL CLINIC DE URGENTA PENTRU COPII "SF.MARIA" IASI</t>
  </si>
  <si>
    <t>SPITALUL CLINIC JUDETEAN DE URGENTA "SF. SPIRIDON" IASI</t>
  </si>
  <si>
    <t>SPITALUL MUNICIPAL DE URGENTA PASCANI</t>
  </si>
  <si>
    <t>SYNEVO ROMANIA SRL</t>
  </si>
  <si>
    <t>TOP MEDICAL GRUP SRL</t>
  </si>
  <si>
    <t>TRITEST SRL</t>
  </si>
  <si>
    <t>TOTAL  LABORATOR</t>
  </si>
  <si>
    <t>INSTITUTUL REGIONAL DE ONCOLOGIE IASI</t>
  </si>
  <si>
    <t>PANAITE IULIA VANDA</t>
  </si>
  <si>
    <t>SP. CL. URGENTA  "PROF. DR. N. OBLU" IASI</t>
  </si>
  <si>
    <t>SPITALUL CLINIC DE RECUPERARE IASI</t>
  </si>
  <si>
    <t>TOTAL  RADIOLOGIE</t>
  </si>
  <si>
    <t>SP. PASCANI</t>
  </si>
  <si>
    <t>TOTAL  ECOGRAFII</t>
  </si>
  <si>
    <t>ALL MEDICAL SERVICES SRL</t>
  </si>
  <si>
    <t>C.M. CARDIODENT</t>
  </si>
  <si>
    <t xml:space="preserve">INTERDENTIS PASCANI SCM </t>
  </si>
  <si>
    <t>TOTAL  RADIOLOGIE DENTARA</t>
  </si>
  <si>
    <t>AFFIDEA (EUROMEDIC) ROMANIA SRL</t>
  </si>
  <si>
    <t>MEDVERO SRL</t>
  </si>
  <si>
    <t>CENTRUL MEDICAL UNIREA SRL</t>
  </si>
  <si>
    <t>ELYTIS HOSPITAL SRL</t>
  </si>
  <si>
    <t>CHARIS</t>
  </si>
  <si>
    <t>KARSUS MEDICAL SRL</t>
  </si>
  <si>
    <t>KARSUS MEDICAL (fost INTERDENTIS PASCANI SCM)</t>
  </si>
  <si>
    <t>TOTAL  ANATOMIE PATOLOGICA</t>
  </si>
  <si>
    <t>MEDIMAGIS SRL ( fost HABA DANISIA RADIODIAGNOSTIC)</t>
  </si>
  <si>
    <t>INSTITUTUL DE PSIHIATRIE SOCOLA</t>
  </si>
  <si>
    <t xml:space="preserve">MNT HEALTHCARE EUROPE SRL </t>
  </si>
  <si>
    <t>CMI ROMILA CRISTINA AMALIA</t>
  </si>
  <si>
    <t>SC MEDLIFE SA</t>
  </si>
  <si>
    <t>RECUMEDIS (fost  RED CLINIC )</t>
  </si>
  <si>
    <t>SPITALUL CLINIC DE RECUPERARE</t>
  </si>
  <si>
    <t>IRO IASI</t>
  </si>
  <si>
    <t>MNT HEALTHCARE SRL</t>
  </si>
  <si>
    <t>Karsus Medical SRL</t>
  </si>
  <si>
    <t>Synlab SRL</t>
  </si>
  <si>
    <t>Praxis SRL</t>
  </si>
  <si>
    <t>TOTAL  HEMOGLOBINA GLICOZILATA</t>
  </si>
  <si>
    <t>IRO IAȘI</t>
  </si>
  <si>
    <t>Nr.crt.</t>
  </si>
  <si>
    <t>SC ELYTIS LABORATORY</t>
  </si>
  <si>
    <t>CLINICA SANTE</t>
  </si>
  <si>
    <t>SPITALUL DE COPII SF. MARIA</t>
  </si>
  <si>
    <t>CLINICA CARMED SRL-D</t>
  </si>
  <si>
    <t>VICTORIA IMAGISTIC SRL</t>
  </si>
  <si>
    <t>AMAMED</t>
  </si>
  <si>
    <t>CARDIOMED SRL</t>
  </si>
  <si>
    <t>CMI GALES CRISTINA</t>
  </si>
  <si>
    <t>HERMA MED SRL</t>
  </si>
  <si>
    <t>PNEUMOMED CENTER</t>
  </si>
  <si>
    <t>SPITAL TG FRUMOS</t>
  </si>
  <si>
    <t>CMI STEFANIU</t>
  </si>
  <si>
    <t>MEDICOVER</t>
  </si>
  <si>
    <t xml:space="preserve">SPITALUL CLINIC  DR.C.I.PARHON IASI  </t>
  </si>
  <si>
    <t>SPITALUL TG FRUMOS</t>
  </si>
  <si>
    <t>ARCADIA MEDICAL CENTER SRL</t>
  </si>
  <si>
    <t>IANUARIE 2024</t>
  </si>
  <si>
    <t>FEBRUARIE 2024</t>
  </si>
  <si>
    <t>MARTIE 2024</t>
  </si>
  <si>
    <t>APRILIE 2024</t>
  </si>
  <si>
    <t>MAI 2024</t>
  </si>
  <si>
    <t>IUNIE 2024</t>
  </si>
  <si>
    <t>IULIE 2024</t>
  </si>
  <si>
    <t>AUGUST 2024</t>
  </si>
  <si>
    <t>SEPTEMBRIE 2024</t>
  </si>
  <si>
    <t>OCTOMBRIE 2024</t>
  </si>
  <si>
    <t>NOIEMBRIE  2024</t>
  </si>
  <si>
    <t>DECEMBRIE  2024</t>
  </si>
  <si>
    <t xml:space="preserve">LABORATOARELE SYNLAB </t>
  </si>
  <si>
    <t>DORNA MEDICAL</t>
  </si>
  <si>
    <t xml:space="preserve">ARHIMED RADIOLOGY SRL </t>
  </si>
  <si>
    <t xml:space="preserve">SC SCAN EXPERT PASCANI + SCAN EXPERT IASI </t>
  </si>
  <si>
    <t xml:space="preserve">INTER HEALT SYSTEMS </t>
  </si>
  <si>
    <t xml:space="preserve">INSTITUTUL DE BOLI CARDIOVASCULARE </t>
  </si>
  <si>
    <t xml:space="preserve">SC LUPU IULIAN SRL </t>
  </si>
  <si>
    <t>SC CLINICA ALBERT SRL</t>
  </si>
  <si>
    <t>TOTAL  Program National PET-CT</t>
  </si>
  <si>
    <t>TOTAL  ACTIVITATE</t>
  </si>
</sst>
</file>

<file path=xl/styles.xml><?xml version="1.0" encoding="utf-8"?>
<styleSheet xmlns="http://schemas.openxmlformats.org/spreadsheetml/2006/main">
  <fonts count="1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8"/>
      <color indexed="12"/>
      <name val="Times New Roman"/>
      <family val="1"/>
    </font>
    <font>
      <b/>
      <sz val="8"/>
      <color indexed="18"/>
      <name val="Times New Roman"/>
      <family val="1"/>
    </font>
    <font>
      <b/>
      <sz val="10"/>
      <name val="Times New Roman"/>
      <family val="1"/>
    </font>
    <font>
      <b/>
      <sz val="9"/>
      <name val="Arial"/>
      <family val="2"/>
    </font>
    <font>
      <sz val="8"/>
      <color indexed="10"/>
      <name val="Times New Roman"/>
      <family val="1"/>
    </font>
    <font>
      <b/>
      <sz val="11"/>
      <name val="Times New Roman"/>
      <family val="1"/>
    </font>
    <font>
      <sz val="10"/>
      <color indexed="12"/>
      <name val="Times New Roman"/>
      <family val="1"/>
    </font>
    <font>
      <sz val="10"/>
      <color indexed="1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6">
    <xf numFmtId="0" fontId="0" fillId="0" borderId="0" xfId="0"/>
    <xf numFmtId="0" fontId="7" fillId="2" borderId="2" xfId="0" applyFont="1" applyFill="1" applyBorder="1" applyAlignment="1">
      <alignment vertical="center" wrapText="1"/>
    </xf>
    <xf numFmtId="2" fontId="7" fillId="2" borderId="2" xfId="2" applyNumberFormat="1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2" fontId="7" fillId="0" borderId="2" xfId="2" applyNumberFormat="1" applyFont="1" applyFill="1" applyBorder="1" applyAlignment="1">
      <alignment vertical="center" wrapText="1"/>
    </xf>
    <xf numFmtId="1" fontId="7" fillId="2" borderId="2" xfId="1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4" fontId="8" fillId="0" borderId="2" xfId="0" applyNumberFormat="1" applyFont="1" applyFill="1" applyBorder="1" applyAlignment="1">
      <alignment vertical="center"/>
    </xf>
    <xf numFmtId="4" fontId="6" fillId="2" borderId="0" xfId="0" applyNumberFormat="1" applyFont="1" applyFill="1" applyAlignment="1">
      <alignment vertical="center"/>
    </xf>
    <xf numFmtId="0" fontId="8" fillId="0" borderId="2" xfId="0" applyFont="1" applyFill="1" applyBorder="1" applyAlignment="1">
      <alignment vertical="center"/>
    </xf>
    <xf numFmtId="2" fontId="7" fillId="0" borderId="3" xfId="2" applyNumberFormat="1" applyFont="1" applyFill="1" applyBorder="1" applyAlignment="1">
      <alignment vertical="center" wrapText="1"/>
    </xf>
    <xf numFmtId="0" fontId="7" fillId="0" borderId="4" xfId="0" applyNumberFormat="1" applyFont="1" applyFill="1" applyBorder="1" applyAlignment="1">
      <alignment vertical="center" wrapText="1"/>
    </xf>
    <xf numFmtId="0" fontId="13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7" fillId="2" borderId="1" xfId="0" applyFont="1" applyFill="1" applyBorder="1" applyAlignment="1">
      <alignment horizontal="right" vertical="center" wrapText="1"/>
    </xf>
    <xf numFmtId="1" fontId="7" fillId="0" borderId="2" xfId="1" applyNumberFormat="1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vertical="center" wrapText="1"/>
    </xf>
    <xf numFmtId="4" fontId="8" fillId="4" borderId="2" xfId="0" applyNumberFormat="1" applyFont="1" applyFill="1" applyBorder="1" applyAlignment="1">
      <alignment vertical="center"/>
    </xf>
    <xf numFmtId="4" fontId="11" fillId="5" borderId="2" xfId="0" applyNumberFormat="1" applyFont="1" applyFill="1" applyBorder="1" applyAlignment="1">
      <alignment vertical="center"/>
    </xf>
    <xf numFmtId="4" fontId="8" fillId="4" borderId="4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right" vertical="center"/>
    </xf>
    <xf numFmtId="4" fontId="8" fillId="4" borderId="10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horizontal="right" vertical="center" wrapText="1"/>
    </xf>
    <xf numFmtId="4" fontId="7" fillId="0" borderId="0" xfId="0" applyNumberFormat="1" applyFont="1" applyFill="1" applyAlignment="1">
      <alignment vertical="center"/>
    </xf>
    <xf numFmtId="4" fontId="15" fillId="0" borderId="2" xfId="0" applyNumberFormat="1" applyFont="1" applyFill="1" applyBorder="1" applyAlignment="1">
      <alignment vertical="center"/>
    </xf>
    <xf numFmtId="4" fontId="16" fillId="0" borderId="2" xfId="0" applyNumberFormat="1" applyFont="1" applyFill="1" applyBorder="1" applyAlignment="1">
      <alignment vertical="center"/>
    </xf>
    <xf numFmtId="4" fontId="5" fillId="0" borderId="0" xfId="0" applyNumberFormat="1" applyFont="1" applyFill="1" applyAlignment="1">
      <alignment vertical="center"/>
    </xf>
    <xf numFmtId="0" fontId="14" fillId="5" borderId="1" xfId="0" applyFont="1" applyFill="1" applyBorder="1" applyAlignment="1">
      <alignment vertical="center" wrapText="1"/>
    </xf>
    <xf numFmtId="0" fontId="14" fillId="5" borderId="2" xfId="0" applyFont="1" applyFill="1" applyBorder="1" applyAlignment="1">
      <alignment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vertical="center"/>
    </xf>
    <xf numFmtId="0" fontId="14" fillId="5" borderId="2" xfId="0" applyFont="1" applyFill="1" applyBorder="1" applyAlignment="1">
      <alignment vertical="center"/>
    </xf>
    <xf numFmtId="0" fontId="14" fillId="5" borderId="8" xfId="0" applyFont="1" applyFill="1" applyBorder="1" applyAlignment="1">
      <alignment vertical="center" wrapText="1"/>
    </xf>
    <xf numFmtId="0" fontId="14" fillId="5" borderId="9" xfId="0" applyFont="1" applyFill="1" applyBorder="1" applyAlignment="1">
      <alignment vertical="center" wrapText="1"/>
    </xf>
  </cellXfs>
  <cellStyles count="3">
    <cellStyle name="Normal" xfId="0" builtinId="0"/>
    <cellStyle name="Normal__evaluare_laboratoare_06_ian_2007" xfId="1"/>
    <cellStyle name="Normal_all--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contare/_date/2024/PARACLINIC/TRIMESTRIALIZARI/PARA_ANEXE%20LEGALE%20SI%20%20%20BUGETARE_20.02.2024_ec.%20ian.+monit.+AL%20mart-iu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contare/_date/2024/PARACLINIC/TRIMESTRIALIZARI/PARA_ANEXE%20LEGALE%20SI%20%20%20BUGETARE_20.03.2024_ec.febr%20+%20OUG15+PN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L 2024"/>
      <sheetName val="AB 2024"/>
      <sheetName val="Sheet1"/>
    </sheetNames>
    <sheetDataSet>
      <sheetData sheetId="0">
        <row r="9">
          <cell r="I9">
            <v>29715.570000000007</v>
          </cell>
        </row>
        <row r="10">
          <cell r="I10">
            <v>26570.540000000005</v>
          </cell>
        </row>
        <row r="11">
          <cell r="I11">
            <v>30245.989999999998</v>
          </cell>
        </row>
        <row r="12">
          <cell r="I12">
            <v>2348.010000000002</v>
          </cell>
        </row>
        <row r="13">
          <cell r="I13">
            <v>102322.7</v>
          </cell>
          <cell r="J13">
            <v>20870.219999999677</v>
          </cell>
        </row>
        <row r="14">
          <cell r="I14">
            <v>137205.03</v>
          </cell>
          <cell r="J14">
            <v>8417.3199999999852</v>
          </cell>
        </row>
        <row r="15">
          <cell r="I15">
            <v>35056.1</v>
          </cell>
          <cell r="J15">
            <v>12507.640000000067</v>
          </cell>
          <cell r="L15">
            <v>220.83000000000004</v>
          </cell>
        </row>
        <row r="16">
          <cell r="I16">
            <v>27996.339999999997</v>
          </cell>
        </row>
        <row r="17">
          <cell r="I17">
            <v>45744.85</v>
          </cell>
          <cell r="J17">
            <v>2052.6599999999971</v>
          </cell>
          <cell r="L17">
            <v>389.30000000000007</v>
          </cell>
        </row>
        <row r="18">
          <cell r="I18">
            <v>41460.5</v>
          </cell>
        </row>
        <row r="19">
          <cell r="I19">
            <v>26650.079999999998</v>
          </cell>
          <cell r="J19">
            <v>40432.750000000262</v>
          </cell>
          <cell r="L19">
            <v>35</v>
          </cell>
        </row>
        <row r="20">
          <cell r="I20">
            <v>35613.07</v>
          </cell>
          <cell r="J20">
            <v>11077.750000000071</v>
          </cell>
        </row>
        <row r="21">
          <cell r="I21">
            <v>42173.57</v>
          </cell>
          <cell r="J21">
            <v>1155.5300000000002</v>
          </cell>
          <cell r="L21">
            <v>131.29999999999998</v>
          </cell>
        </row>
        <row r="22">
          <cell r="I22">
            <v>69468.490000000005</v>
          </cell>
          <cell r="J22">
            <v>19400.95000000015</v>
          </cell>
          <cell r="L22">
            <v>1330.2800000000007</v>
          </cell>
        </row>
        <row r="23">
          <cell r="I23">
            <v>60016.6</v>
          </cell>
          <cell r="J23">
            <v>10014.179999999995</v>
          </cell>
          <cell r="L23">
            <v>1197.1600000000003</v>
          </cell>
        </row>
        <row r="24">
          <cell r="I24">
            <v>36761.480000000003</v>
          </cell>
          <cell r="J24">
            <v>1421.6599999999996</v>
          </cell>
        </row>
        <row r="25">
          <cell r="I25">
            <v>31270.179999999997</v>
          </cell>
          <cell r="J25">
            <v>11605.090000000009</v>
          </cell>
          <cell r="L25">
            <v>126.55</v>
          </cell>
        </row>
        <row r="26">
          <cell r="I26">
            <v>73006.69</v>
          </cell>
          <cell r="J26">
            <v>4617.3199999999888</v>
          </cell>
          <cell r="L26">
            <v>422.05000000000013</v>
          </cell>
        </row>
        <row r="27">
          <cell r="I27">
            <v>37180.61</v>
          </cell>
        </row>
        <row r="28">
          <cell r="I28">
            <v>1312.2199999999975</v>
          </cell>
        </row>
        <row r="29">
          <cell r="I29">
            <v>30425.590000000004</v>
          </cell>
          <cell r="J29">
            <v>113.54</v>
          </cell>
        </row>
        <row r="30">
          <cell r="I30">
            <v>3574.8999999999978</v>
          </cell>
        </row>
        <row r="31">
          <cell r="I31">
            <v>21296.12</v>
          </cell>
        </row>
        <row r="32">
          <cell r="I32">
            <v>74295.47</v>
          </cell>
          <cell r="J32">
            <v>1317.5300000000002</v>
          </cell>
        </row>
        <row r="33">
          <cell r="I33">
            <v>24094.069999999996</v>
          </cell>
          <cell r="J33">
            <v>18636.309999999808</v>
          </cell>
        </row>
        <row r="34">
          <cell r="I34">
            <v>40032.409999999996</v>
          </cell>
        </row>
        <row r="35">
          <cell r="I35">
            <v>60549.83</v>
          </cell>
          <cell r="J35">
            <v>1571.399999999999</v>
          </cell>
          <cell r="L35">
            <v>2840.6399999999971</v>
          </cell>
        </row>
        <row r="36">
          <cell r="I36">
            <v>45119.99</v>
          </cell>
          <cell r="J36">
            <v>1686.1599999999992</v>
          </cell>
        </row>
        <row r="40">
          <cell r="I40">
            <v>6960</v>
          </cell>
          <cell r="J40">
            <v>1680</v>
          </cell>
        </row>
        <row r="41">
          <cell r="I41">
            <v>438.3</v>
          </cell>
        </row>
        <row r="42">
          <cell r="I42">
            <v>8333.8999999999978</v>
          </cell>
        </row>
        <row r="43">
          <cell r="I43">
            <v>97.399999999999977</v>
          </cell>
        </row>
        <row r="44">
          <cell r="I44">
            <v>0</v>
          </cell>
        </row>
        <row r="45">
          <cell r="I45">
            <v>1266.2</v>
          </cell>
        </row>
        <row r="46">
          <cell r="I46">
            <v>1022.7</v>
          </cell>
        </row>
        <row r="50">
          <cell r="I50">
            <v>123670.64</v>
          </cell>
          <cell r="J50">
            <v>880283.68</v>
          </cell>
        </row>
        <row r="51">
          <cell r="I51">
            <v>36241.199999999997</v>
          </cell>
          <cell r="J51">
            <v>2330.6999999999998</v>
          </cell>
        </row>
        <row r="52">
          <cell r="I52">
            <v>15198</v>
          </cell>
        </row>
        <row r="53">
          <cell r="I53">
            <v>67939.83</v>
          </cell>
          <cell r="J53">
            <v>431366.01</v>
          </cell>
        </row>
        <row r="54">
          <cell r="I54">
            <v>37947.879999999997</v>
          </cell>
          <cell r="J54">
            <v>44212.160000000003</v>
          </cell>
        </row>
        <row r="55">
          <cell r="I55">
            <v>79244.800000000003</v>
          </cell>
          <cell r="J55">
            <v>158245.09000000029</v>
          </cell>
        </row>
        <row r="56">
          <cell r="I56">
            <v>53073.65</v>
          </cell>
          <cell r="J56">
            <v>13035.560000000016</v>
          </cell>
        </row>
        <row r="57">
          <cell r="I57">
            <v>46187.880000000005</v>
          </cell>
          <cell r="J57">
            <v>128098.64000000001</v>
          </cell>
        </row>
        <row r="58">
          <cell r="I58">
            <v>3703.63</v>
          </cell>
        </row>
        <row r="59">
          <cell r="I59">
            <v>23151</v>
          </cell>
          <cell r="J59">
            <v>13869</v>
          </cell>
        </row>
        <row r="60">
          <cell r="I60">
            <v>25867.8</v>
          </cell>
          <cell r="J60">
            <v>130980</v>
          </cell>
        </row>
        <row r="61">
          <cell r="I61">
            <v>38834</v>
          </cell>
          <cell r="J61">
            <v>85684.760000000009</v>
          </cell>
        </row>
        <row r="62">
          <cell r="I62">
            <v>36000.120000000003</v>
          </cell>
          <cell r="J62">
            <v>376538.69</v>
          </cell>
        </row>
        <row r="63">
          <cell r="I63">
            <v>76333.66</v>
          </cell>
          <cell r="J63">
            <v>1189874.68</v>
          </cell>
        </row>
        <row r="64">
          <cell r="I64">
            <v>53753.280000000006</v>
          </cell>
          <cell r="J64">
            <v>489</v>
          </cell>
        </row>
        <row r="65">
          <cell r="I65">
            <v>15749</v>
          </cell>
          <cell r="J65">
            <v>4872</v>
          </cell>
        </row>
        <row r="66">
          <cell r="I66">
            <v>65967.91</v>
          </cell>
          <cell r="J66">
            <v>3272</v>
          </cell>
        </row>
        <row r="67">
          <cell r="I67">
            <v>23417.39</v>
          </cell>
          <cell r="J67">
            <v>2984</v>
          </cell>
        </row>
        <row r="68">
          <cell r="I68">
            <v>6438.53</v>
          </cell>
        </row>
        <row r="69">
          <cell r="I69">
            <v>23561.579999999998</v>
          </cell>
          <cell r="L69">
            <v>576.41999999999996</v>
          </cell>
        </row>
        <row r="70">
          <cell r="I70">
            <v>12478.3</v>
          </cell>
          <cell r="J70">
            <v>1419.75</v>
          </cell>
        </row>
        <row r="71">
          <cell r="I71">
            <v>4995.0700000000006</v>
          </cell>
          <cell r="J71">
            <v>645.60000000000014</v>
          </cell>
        </row>
        <row r="72">
          <cell r="I72">
            <v>11817</v>
          </cell>
          <cell r="J72">
            <v>319367</v>
          </cell>
        </row>
        <row r="73">
          <cell r="I73">
            <v>52607.170000000006</v>
          </cell>
          <cell r="J73">
            <v>149952.63</v>
          </cell>
        </row>
        <row r="74">
          <cell r="I74">
            <v>26327</v>
          </cell>
          <cell r="J74">
            <v>4250</v>
          </cell>
        </row>
        <row r="75">
          <cell r="I75">
            <v>16167</v>
          </cell>
          <cell r="J75">
            <v>185867</v>
          </cell>
        </row>
        <row r="92">
          <cell r="I92">
            <v>465.0600000000004</v>
          </cell>
        </row>
        <row r="93">
          <cell r="I93">
            <v>8645.0999999999985</v>
          </cell>
        </row>
        <row r="94">
          <cell r="I94">
            <v>4873.0199999999995</v>
          </cell>
        </row>
        <row r="95">
          <cell r="I95">
            <v>5014.5599999999995</v>
          </cell>
        </row>
        <row r="96">
          <cell r="I96">
            <v>1273.8600000000001</v>
          </cell>
        </row>
        <row r="97">
          <cell r="I97">
            <v>3963.12</v>
          </cell>
        </row>
        <row r="98">
          <cell r="I98">
            <v>4981.5599999999995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L 2024"/>
      <sheetName val="AB 2024"/>
      <sheetName val="Sheet1"/>
    </sheetNames>
    <sheetDataSet>
      <sheetData sheetId="0">
        <row r="9">
          <cell r="AG9">
            <v>47591.070000000007</v>
          </cell>
          <cell r="AH9">
            <v>0</v>
          </cell>
        </row>
        <row r="10">
          <cell r="AG10">
            <v>44497.450000000004</v>
          </cell>
          <cell r="AH10">
            <v>280.3300000000001</v>
          </cell>
          <cell r="AJ10">
            <v>785.87000000000012</v>
          </cell>
        </row>
        <row r="11">
          <cell r="AG11">
            <v>45267.25</v>
          </cell>
          <cell r="AH11">
            <v>8558.679999999993</v>
          </cell>
          <cell r="AJ11">
            <v>302.19000000000005</v>
          </cell>
        </row>
        <row r="12">
          <cell r="AG12">
            <v>5524.7599999999984</v>
          </cell>
          <cell r="AH12">
            <v>0</v>
          </cell>
        </row>
        <row r="13">
          <cell r="AG13">
            <v>82064.31</v>
          </cell>
          <cell r="AH13">
            <v>0</v>
          </cell>
        </row>
        <row r="14">
          <cell r="AG14">
            <v>175960.87999999998</v>
          </cell>
          <cell r="AH14">
            <v>14760.650000000072</v>
          </cell>
          <cell r="AJ14">
            <v>1227.57</v>
          </cell>
        </row>
        <row r="15">
          <cell r="AG15">
            <v>49464.63</v>
          </cell>
          <cell r="AH15">
            <v>16988.03000000013</v>
          </cell>
          <cell r="AJ15">
            <v>495.88000000000005</v>
          </cell>
        </row>
        <row r="16">
          <cell r="AG16">
            <v>35109.420000000006</v>
          </cell>
          <cell r="AH16">
            <v>0</v>
          </cell>
        </row>
        <row r="17">
          <cell r="AG17">
            <v>58346.450000000004</v>
          </cell>
          <cell r="AH17">
            <v>2198.8599999999974</v>
          </cell>
          <cell r="AJ17">
            <v>1719.1899999999991</v>
          </cell>
        </row>
        <row r="18">
          <cell r="AG18">
            <v>52651.57</v>
          </cell>
          <cell r="AH18">
            <v>2129.2700000000004</v>
          </cell>
          <cell r="AJ18">
            <v>530.09000000000015</v>
          </cell>
        </row>
        <row r="19">
          <cell r="AG19">
            <v>34178.810000000005</v>
          </cell>
          <cell r="AH19">
            <v>40837.160000000244</v>
          </cell>
          <cell r="AJ19">
            <v>419.58000000000015</v>
          </cell>
        </row>
        <row r="20">
          <cell r="AG20">
            <v>45507.59</v>
          </cell>
          <cell r="AH20">
            <v>14213.760000000035</v>
          </cell>
        </row>
        <row r="21">
          <cell r="AG21">
            <v>53467.100000000006</v>
          </cell>
          <cell r="AH21">
            <v>1531.7399999999993</v>
          </cell>
          <cell r="AJ21">
            <v>217.56000000000009</v>
          </cell>
        </row>
        <row r="22">
          <cell r="AG22">
            <v>89625.03</v>
          </cell>
          <cell r="AH22">
            <v>31242.050000000374</v>
          </cell>
          <cell r="AJ22">
            <v>3164.879999999991</v>
          </cell>
        </row>
        <row r="23">
          <cell r="AG23">
            <v>76972.029999999984</v>
          </cell>
          <cell r="AH23">
            <v>14513.120000000064</v>
          </cell>
          <cell r="AJ23">
            <v>2908.3899999999903</v>
          </cell>
        </row>
        <row r="24">
          <cell r="AG24">
            <v>44439.509999999995</v>
          </cell>
          <cell r="AH24">
            <v>2859.5099999999975</v>
          </cell>
          <cell r="AJ24">
            <v>617.10000000000025</v>
          </cell>
        </row>
        <row r="25">
          <cell r="AG25">
            <v>44049.77</v>
          </cell>
          <cell r="AH25">
            <v>13700.450000000079</v>
          </cell>
          <cell r="AJ25">
            <v>463.51000000000016</v>
          </cell>
        </row>
        <row r="26">
          <cell r="AG26">
            <v>93508.12</v>
          </cell>
          <cell r="AH26">
            <v>9235.169999999991</v>
          </cell>
          <cell r="AJ26">
            <v>1404.9499999999998</v>
          </cell>
        </row>
        <row r="27">
          <cell r="AG27">
            <v>52019.759999999995</v>
          </cell>
          <cell r="AH27">
            <v>281.64000000000004</v>
          </cell>
          <cell r="AJ27">
            <v>122.12</v>
          </cell>
        </row>
        <row r="28">
          <cell r="AG28">
            <v>2810.4200000000046</v>
          </cell>
          <cell r="AH28">
            <v>0</v>
          </cell>
        </row>
        <row r="29">
          <cell r="AG29">
            <v>35350.61</v>
          </cell>
          <cell r="AH29">
            <v>0</v>
          </cell>
        </row>
        <row r="30">
          <cell r="AG30">
            <v>7175.2899999999972</v>
          </cell>
          <cell r="AH30">
            <v>0</v>
          </cell>
        </row>
        <row r="31">
          <cell r="AG31">
            <v>27304.809999999998</v>
          </cell>
          <cell r="AH31">
            <v>0</v>
          </cell>
        </row>
        <row r="32">
          <cell r="AG32">
            <v>94467.219999999972</v>
          </cell>
          <cell r="AH32">
            <v>2401.1399999999971</v>
          </cell>
          <cell r="AJ32">
            <v>685.12000000000012</v>
          </cell>
        </row>
        <row r="33">
          <cell r="AG33">
            <v>31627.600000000002</v>
          </cell>
          <cell r="AH33">
            <v>21710.630000000223</v>
          </cell>
        </row>
        <row r="34">
          <cell r="AG34">
            <v>50922.55</v>
          </cell>
          <cell r="AH34">
            <v>7721.3000000000038</v>
          </cell>
          <cell r="AJ34">
            <v>1527.9099999999989</v>
          </cell>
        </row>
        <row r="35">
          <cell r="AG35">
            <v>76417.439999999988</v>
          </cell>
          <cell r="AH35">
            <v>2838.3999999999937</v>
          </cell>
          <cell r="AJ35">
            <v>3680.0399999999931</v>
          </cell>
        </row>
        <row r="36">
          <cell r="AG36">
            <v>57880.549999999996</v>
          </cell>
          <cell r="AH36">
            <v>3320.7199999999953</v>
          </cell>
          <cell r="AJ36">
            <v>562.68000000000018</v>
          </cell>
        </row>
        <row r="50">
          <cell r="AG50">
            <v>139067.00000000003</v>
          </cell>
          <cell r="AH50">
            <v>718851.4</v>
          </cell>
        </row>
        <row r="51">
          <cell r="AG51">
            <v>39127.850000000006</v>
          </cell>
          <cell r="AH51">
            <v>54330.799999999996</v>
          </cell>
        </row>
        <row r="52">
          <cell r="AG52">
            <v>19365</v>
          </cell>
          <cell r="AH52">
            <v>0</v>
          </cell>
        </row>
        <row r="53">
          <cell r="AG53">
            <v>75031.77</v>
          </cell>
          <cell r="AH53">
            <v>404294.5400000001</v>
          </cell>
        </row>
        <row r="54">
          <cell r="AG54">
            <v>43331</v>
          </cell>
          <cell r="AH54">
            <v>23649.88</v>
          </cell>
        </row>
        <row r="55">
          <cell r="AG55">
            <v>82537.440000000017</v>
          </cell>
          <cell r="AH55">
            <v>178163.43000000025</v>
          </cell>
        </row>
        <row r="56">
          <cell r="AG56">
            <v>59541.03</v>
          </cell>
          <cell r="AH56">
            <v>36298.739999999947</v>
          </cell>
        </row>
        <row r="57">
          <cell r="AG57">
            <v>51964.88</v>
          </cell>
          <cell r="AH57">
            <v>81707</v>
          </cell>
        </row>
        <row r="58">
          <cell r="AG58">
            <v>4132.7999999999993</v>
          </cell>
          <cell r="AH58">
            <v>0</v>
          </cell>
        </row>
        <row r="59">
          <cell r="AG59">
            <v>26154</v>
          </cell>
          <cell r="AH59">
            <v>15798</v>
          </cell>
        </row>
        <row r="60">
          <cell r="AG60">
            <v>29466.26</v>
          </cell>
          <cell r="AH60">
            <v>654624.56000000017</v>
          </cell>
        </row>
        <row r="61">
          <cell r="AG61">
            <v>46256</v>
          </cell>
          <cell r="AH61">
            <v>80190.880000000005</v>
          </cell>
        </row>
        <row r="62">
          <cell r="AG62">
            <v>44302.15</v>
          </cell>
          <cell r="AH62">
            <v>433910.7</v>
          </cell>
          <cell r="AJ62">
            <v>170.44</v>
          </cell>
        </row>
        <row r="63">
          <cell r="AG63">
            <v>85749.830000000016</v>
          </cell>
          <cell r="AH63">
            <v>1593031.0399999991</v>
          </cell>
        </row>
        <row r="64">
          <cell r="AG64">
            <v>60731</v>
          </cell>
          <cell r="AH64">
            <v>6180</v>
          </cell>
        </row>
        <row r="65">
          <cell r="AG65">
            <v>17963.999999999996</v>
          </cell>
          <cell r="AH65">
            <v>2378</v>
          </cell>
        </row>
        <row r="66">
          <cell r="AG66">
            <v>68329.89</v>
          </cell>
          <cell r="AH66">
            <v>9002.3600000000024</v>
          </cell>
        </row>
        <row r="67">
          <cell r="AG67">
            <v>27207.29</v>
          </cell>
          <cell r="AH67">
            <v>4502</v>
          </cell>
        </row>
        <row r="68">
          <cell r="AG68">
            <v>8784.7400000000016</v>
          </cell>
          <cell r="AH68">
            <v>0</v>
          </cell>
        </row>
        <row r="69">
          <cell r="AG69">
            <v>26797.78</v>
          </cell>
          <cell r="AH69">
            <v>480.34999999999997</v>
          </cell>
          <cell r="AJ69">
            <v>576.41999999999996</v>
          </cell>
        </row>
        <row r="70">
          <cell r="AG70">
            <v>14193.08</v>
          </cell>
          <cell r="AH70">
            <v>926.6700000000003</v>
          </cell>
        </row>
        <row r="71">
          <cell r="AG71">
            <v>5668.2599999999993</v>
          </cell>
          <cell r="AH71">
            <v>1170.1500000000003</v>
          </cell>
        </row>
        <row r="72">
          <cell r="AG72">
            <v>14410.000000000002</v>
          </cell>
          <cell r="AH72">
            <v>311429</v>
          </cell>
        </row>
        <row r="73">
          <cell r="AG73">
            <v>59111.43</v>
          </cell>
          <cell r="AH73">
            <v>127734.88</v>
          </cell>
        </row>
        <row r="74">
          <cell r="AG74">
            <v>28407</v>
          </cell>
          <cell r="AH74">
            <v>4447</v>
          </cell>
        </row>
        <row r="75">
          <cell r="AG75">
            <v>16694.999999999996</v>
          </cell>
          <cell r="AH75">
            <v>251815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16"/>
  <sheetViews>
    <sheetView tabSelected="1" view="pageBreakPreview" zoomScale="110" zoomScaleNormal="95" zoomScaleSheetLayoutView="110" zoomScalePageLayoutView="82" workbookViewId="0">
      <pane ySplit="2" topLeftCell="A3" activePane="bottomLeft" state="frozen"/>
      <selection pane="bottomLeft" activeCell="B1" sqref="B1:B2"/>
    </sheetView>
  </sheetViews>
  <sheetFormatPr defaultColWidth="9.140625" defaultRowHeight="12" outlineLevelCol="1"/>
  <cols>
    <col min="1" max="1" width="6.42578125" style="36" customWidth="1"/>
    <col min="2" max="2" width="43.28515625" style="13" customWidth="1"/>
    <col min="3" max="3" width="16.5703125" style="13" customWidth="1"/>
    <col min="4" max="4" width="16" style="13" customWidth="1"/>
    <col min="5" max="5" width="15.140625" style="9" customWidth="1"/>
    <col min="6" max="6" width="14.28515625" style="9" customWidth="1"/>
    <col min="7" max="7" width="13.28515625" style="9" customWidth="1"/>
    <col min="8" max="8" width="14" style="20" customWidth="1"/>
    <col min="9" max="9" width="14.42578125" style="20" hidden="1" customWidth="1" outlineLevel="1"/>
    <col min="10" max="10" width="14.28515625" style="20" hidden="1" customWidth="1" outlineLevel="1"/>
    <col min="11" max="11" width="14.7109375" style="20" hidden="1" customWidth="1" outlineLevel="1"/>
    <col min="12" max="12" width="13.7109375" style="20" hidden="1" customWidth="1" outlineLevel="1"/>
    <col min="13" max="13" width="14.140625" style="20" hidden="1" customWidth="1" outlineLevel="1"/>
    <col min="14" max="14" width="13.85546875" style="20" hidden="1" customWidth="1" outlineLevel="1"/>
    <col min="15" max="15" width="12" style="9" bestFit="1" customWidth="1" collapsed="1"/>
    <col min="16" max="16" width="13" style="9" bestFit="1" customWidth="1"/>
    <col min="17" max="16384" width="9.140625" style="9"/>
  </cols>
  <sheetData>
    <row r="1" spans="1:18" s="8" customFormat="1" ht="57.6" customHeight="1">
      <c r="A1" s="48" t="s">
        <v>53</v>
      </c>
      <c r="B1" s="46" t="s">
        <v>0</v>
      </c>
      <c r="C1" s="46" t="s">
        <v>70</v>
      </c>
      <c r="D1" s="46" t="s">
        <v>71</v>
      </c>
      <c r="E1" s="46" t="s">
        <v>72</v>
      </c>
      <c r="F1" s="50" t="s">
        <v>73</v>
      </c>
      <c r="G1" s="51" t="s">
        <v>74</v>
      </c>
      <c r="H1" s="51" t="s">
        <v>75</v>
      </c>
      <c r="I1" s="51" t="s">
        <v>76</v>
      </c>
      <c r="J1" s="45" t="s">
        <v>77</v>
      </c>
      <c r="K1" s="45" t="s">
        <v>78</v>
      </c>
      <c r="L1" s="45" t="s">
        <v>79</v>
      </c>
      <c r="M1" s="45" t="s">
        <v>80</v>
      </c>
      <c r="N1" s="45" t="s">
        <v>81</v>
      </c>
    </row>
    <row r="2" spans="1:18" s="8" customFormat="1" ht="10.5">
      <c r="A2" s="49"/>
      <c r="B2" s="47"/>
      <c r="C2" s="47"/>
      <c r="D2" s="47"/>
      <c r="E2" s="47"/>
      <c r="F2" s="50"/>
      <c r="G2" s="51"/>
      <c r="H2" s="51"/>
      <c r="I2" s="51"/>
      <c r="J2" s="45"/>
      <c r="K2" s="45"/>
      <c r="L2" s="45"/>
      <c r="M2" s="45"/>
      <c r="N2" s="45"/>
    </row>
    <row r="3" spans="1:18" ht="14.1" customHeight="1">
      <c r="A3" s="32">
        <v>1</v>
      </c>
      <c r="B3" s="1" t="s">
        <v>1</v>
      </c>
      <c r="C3" s="29">
        <f>+'[1]AL 2024'!I9+'[1]AL 2024'!J9+'[1]AL 2024'!L9</f>
        <v>29715.570000000007</v>
      </c>
      <c r="D3" s="29">
        <f>+'[2]AL 2024'!AG9+'[2]AL 2024'!AH9+'[2]AL 2024'!AJ9</f>
        <v>47591.070000000007</v>
      </c>
      <c r="E3" s="15">
        <v>82490.42</v>
      </c>
      <c r="F3" s="15">
        <v>52928.479999999996</v>
      </c>
      <c r="G3" s="15">
        <v>52928.479999999996</v>
      </c>
      <c r="H3" s="15">
        <v>52928.479999999996</v>
      </c>
      <c r="I3" s="15"/>
      <c r="J3" s="15"/>
      <c r="K3" s="15"/>
      <c r="L3" s="15"/>
      <c r="M3" s="15"/>
      <c r="N3" s="15"/>
      <c r="O3" s="16"/>
      <c r="R3" s="16"/>
    </row>
    <row r="4" spans="1:18" ht="14.1" customHeight="1">
      <c r="A4" s="32">
        <f>A3+1</f>
        <v>2</v>
      </c>
      <c r="B4" s="1" t="s">
        <v>2</v>
      </c>
      <c r="C4" s="29">
        <f>+'[1]AL 2024'!I10+'[1]AL 2024'!J10+'[1]AL 2024'!L10</f>
        <v>26570.540000000005</v>
      </c>
      <c r="D4" s="29">
        <f>+'[2]AL 2024'!AG10+'[2]AL 2024'!AH10+'[2]AL 2024'!AJ10</f>
        <v>45563.650000000009</v>
      </c>
      <c r="E4" s="15">
        <v>77227.199999999997</v>
      </c>
      <c r="F4" s="15">
        <v>49514.020000000004</v>
      </c>
      <c r="G4" s="15">
        <v>49514.020000000004</v>
      </c>
      <c r="H4" s="15">
        <v>49514.020000000004</v>
      </c>
      <c r="I4" s="15"/>
      <c r="J4" s="15"/>
      <c r="K4" s="15"/>
      <c r="L4" s="15"/>
      <c r="M4" s="15"/>
      <c r="N4" s="15"/>
      <c r="O4" s="16"/>
      <c r="R4" s="16"/>
    </row>
    <row r="5" spans="1:18" ht="14.1" customHeight="1">
      <c r="A5" s="32">
        <f t="shared" ref="A5:A30" si="0">A4+1</f>
        <v>3</v>
      </c>
      <c r="B5" s="1" t="s">
        <v>3</v>
      </c>
      <c r="C5" s="29">
        <f>+'[1]AL 2024'!I11+'[1]AL 2024'!J11+'[1]AL 2024'!L11</f>
        <v>30245.989999999998</v>
      </c>
      <c r="D5" s="29">
        <f>+'[2]AL 2024'!AG11+'[2]AL 2024'!AH11+'[2]AL 2024'!AJ11</f>
        <v>54128.119999999995</v>
      </c>
      <c r="E5" s="15">
        <v>79301.020000000019</v>
      </c>
      <c r="F5" s="15">
        <v>50519.86</v>
      </c>
      <c r="G5" s="15">
        <v>50519.86</v>
      </c>
      <c r="H5" s="15">
        <v>50519.86</v>
      </c>
      <c r="I5" s="15"/>
      <c r="J5" s="15"/>
      <c r="K5" s="15"/>
      <c r="L5" s="15"/>
      <c r="M5" s="15"/>
      <c r="N5" s="15"/>
      <c r="O5" s="16"/>
      <c r="R5" s="16"/>
    </row>
    <row r="6" spans="1:18" ht="14.1" customHeight="1">
      <c r="A6" s="32">
        <f t="shared" si="0"/>
        <v>4</v>
      </c>
      <c r="B6" s="1" t="s">
        <v>40</v>
      </c>
      <c r="C6" s="29">
        <f>+'[1]AL 2024'!I12+'[1]AL 2024'!J12+'[1]AL 2024'!L12</f>
        <v>2348.010000000002</v>
      </c>
      <c r="D6" s="29">
        <f>+'[2]AL 2024'!AG12+'[2]AL 2024'!AH12+'[2]AL 2024'!AJ12</f>
        <v>5524.7599999999984</v>
      </c>
      <c r="E6" s="15">
        <v>54090.31</v>
      </c>
      <c r="F6" s="15">
        <v>36060.21</v>
      </c>
      <c r="G6" s="15">
        <v>36060.21</v>
      </c>
      <c r="H6" s="15">
        <v>36060.21</v>
      </c>
      <c r="I6" s="15"/>
      <c r="J6" s="15"/>
      <c r="K6" s="15"/>
      <c r="L6" s="15"/>
      <c r="M6" s="15"/>
      <c r="N6" s="15"/>
      <c r="O6" s="16"/>
      <c r="R6" s="16"/>
    </row>
    <row r="7" spans="1:18" ht="23.45" customHeight="1" collapsed="1">
      <c r="A7" s="32">
        <f t="shared" si="0"/>
        <v>5</v>
      </c>
      <c r="B7" s="2" t="s">
        <v>20</v>
      </c>
      <c r="C7" s="29">
        <f>+'[1]AL 2024'!I13+'[1]AL 2024'!J13+'[1]AL 2024'!L13</f>
        <v>123192.91999999968</v>
      </c>
      <c r="D7" s="29">
        <f>+'[2]AL 2024'!AG13+'[2]AL 2024'!AH13+'[2]AL 2024'!AJ13</f>
        <v>82064.31</v>
      </c>
      <c r="E7" s="15">
        <v>192553.62</v>
      </c>
      <c r="F7" s="15">
        <v>128369.08</v>
      </c>
      <c r="G7" s="15">
        <v>128369.08</v>
      </c>
      <c r="H7" s="15">
        <v>128369.08</v>
      </c>
      <c r="I7" s="15"/>
      <c r="J7" s="15"/>
      <c r="K7" s="15"/>
      <c r="L7" s="15"/>
      <c r="M7" s="15"/>
      <c r="N7" s="15"/>
      <c r="O7" s="16"/>
      <c r="R7" s="16"/>
    </row>
    <row r="8" spans="1:18" ht="22.15" customHeight="1">
      <c r="A8" s="32">
        <f t="shared" si="0"/>
        <v>6</v>
      </c>
      <c r="B8" s="1" t="s">
        <v>4</v>
      </c>
      <c r="C8" s="29">
        <f>+'[1]AL 2024'!I14+'[1]AL 2024'!J14+'[1]AL 2024'!L14</f>
        <v>145622.34999999998</v>
      </c>
      <c r="D8" s="29">
        <f>+'[2]AL 2024'!AG14+'[2]AL 2024'!AH14+'[2]AL 2024'!AJ14</f>
        <v>191949.10000000006</v>
      </c>
      <c r="E8" s="15">
        <v>273616.31</v>
      </c>
      <c r="F8" s="15">
        <v>171723.32</v>
      </c>
      <c r="G8" s="15">
        <v>171723.32</v>
      </c>
      <c r="H8" s="15">
        <v>171723.32</v>
      </c>
      <c r="I8" s="15"/>
      <c r="J8" s="15"/>
      <c r="K8" s="15"/>
      <c r="L8" s="15"/>
      <c r="M8" s="15"/>
      <c r="N8" s="15"/>
      <c r="O8" s="16"/>
      <c r="R8" s="16"/>
    </row>
    <row r="9" spans="1:18" ht="27" customHeight="1">
      <c r="A9" s="32">
        <f t="shared" si="0"/>
        <v>7</v>
      </c>
      <c r="B9" s="1" t="s">
        <v>37</v>
      </c>
      <c r="C9" s="29">
        <f>+'[1]AL 2024'!I15+'[1]AL 2024'!J15+'[1]AL 2024'!L15</f>
        <v>47784.570000000065</v>
      </c>
      <c r="D9" s="29">
        <f>+'[2]AL 2024'!AG15+'[2]AL 2024'!AH15+'[2]AL 2024'!AJ15</f>
        <v>66948.540000000125</v>
      </c>
      <c r="E9" s="15">
        <v>65509.87</v>
      </c>
      <c r="F9" s="15">
        <v>43947.09</v>
      </c>
      <c r="G9" s="15">
        <v>43947.09</v>
      </c>
      <c r="H9" s="15">
        <v>43947.09</v>
      </c>
      <c r="I9" s="15"/>
      <c r="J9" s="15"/>
      <c r="K9" s="15"/>
      <c r="L9" s="15"/>
      <c r="M9" s="15"/>
      <c r="N9" s="15"/>
      <c r="O9" s="16"/>
      <c r="R9" s="16"/>
    </row>
    <row r="10" spans="1:18" ht="14.1" customHeight="1">
      <c r="A10" s="32">
        <f t="shared" si="0"/>
        <v>8</v>
      </c>
      <c r="B10" s="1" t="s">
        <v>5</v>
      </c>
      <c r="C10" s="29">
        <f>+'[1]AL 2024'!I16+'[1]AL 2024'!J16+'[1]AL 2024'!L16</f>
        <v>27996.339999999997</v>
      </c>
      <c r="D10" s="29">
        <f>+'[2]AL 2024'!AG16+'[2]AL 2024'!AH16+'[2]AL 2024'!AJ16</f>
        <v>35109.420000000006</v>
      </c>
      <c r="E10" s="15">
        <v>61455.299999999996</v>
      </c>
      <c r="F10" s="15">
        <v>39051.14</v>
      </c>
      <c r="G10" s="15">
        <v>39051.14</v>
      </c>
      <c r="H10" s="15">
        <v>39051.14</v>
      </c>
      <c r="I10" s="15"/>
      <c r="J10" s="15"/>
      <c r="K10" s="15"/>
      <c r="L10" s="15"/>
      <c r="M10" s="15"/>
      <c r="N10" s="15"/>
      <c r="O10" s="16"/>
      <c r="R10" s="16"/>
    </row>
    <row r="11" spans="1:18" ht="14.1" customHeight="1">
      <c r="A11" s="32">
        <f t="shared" si="0"/>
        <v>9</v>
      </c>
      <c r="B11" s="1" t="s">
        <v>82</v>
      </c>
      <c r="C11" s="29">
        <f>+'[1]AL 2024'!I17+'[1]AL 2024'!J17+'[1]AL 2024'!L17</f>
        <v>48186.81</v>
      </c>
      <c r="D11" s="29">
        <f>+'[2]AL 2024'!AG17+'[2]AL 2024'!AH17+'[2]AL 2024'!AJ17</f>
        <v>62264.500000000007</v>
      </c>
      <c r="E11" s="15">
        <v>91160.87000000001</v>
      </c>
      <c r="F11" s="15">
        <v>57222.99</v>
      </c>
      <c r="G11" s="15">
        <v>57222.99</v>
      </c>
      <c r="H11" s="15">
        <v>57222.99</v>
      </c>
      <c r="I11" s="15"/>
      <c r="J11" s="15"/>
      <c r="K11" s="15"/>
      <c r="L11" s="15"/>
      <c r="M11" s="15"/>
      <c r="N11" s="15"/>
      <c r="O11" s="16"/>
      <c r="R11" s="16"/>
    </row>
    <row r="12" spans="1:18" ht="14.1" customHeight="1">
      <c r="A12" s="32">
        <f t="shared" si="0"/>
        <v>10</v>
      </c>
      <c r="B12" s="1" t="s">
        <v>6</v>
      </c>
      <c r="C12" s="29">
        <f>+'[1]AL 2024'!I18+'[1]AL 2024'!J18+'[1]AL 2024'!L18</f>
        <v>41460.5</v>
      </c>
      <c r="D12" s="29">
        <f>+'[2]AL 2024'!AG18+'[2]AL 2024'!AH18+'[2]AL 2024'!AJ18</f>
        <v>55310.929999999993</v>
      </c>
      <c r="E12" s="15">
        <v>91912.18</v>
      </c>
      <c r="F12" s="15">
        <v>58654.789999999994</v>
      </c>
      <c r="G12" s="15">
        <v>58654.789999999994</v>
      </c>
      <c r="H12" s="15">
        <v>58654.789999999994</v>
      </c>
      <c r="I12" s="15"/>
      <c r="J12" s="15"/>
      <c r="K12" s="15"/>
      <c r="L12" s="15"/>
      <c r="M12" s="15"/>
      <c r="N12" s="15"/>
      <c r="O12" s="16"/>
      <c r="R12" s="16"/>
    </row>
    <row r="13" spans="1:18" ht="14.1" customHeight="1">
      <c r="A13" s="32">
        <f t="shared" si="0"/>
        <v>11</v>
      </c>
      <c r="B13" s="1" t="s">
        <v>32</v>
      </c>
      <c r="C13" s="29">
        <f>+'[1]AL 2024'!I19+'[1]AL 2024'!J19+'[1]AL 2024'!L19</f>
        <v>67117.830000000264</v>
      </c>
      <c r="D13" s="29">
        <f>+'[2]AL 2024'!AG19+'[2]AL 2024'!AH19+'[2]AL 2024'!AJ19</f>
        <v>75435.55000000025</v>
      </c>
      <c r="E13" s="15">
        <v>42782.669999999991</v>
      </c>
      <c r="F13" s="15">
        <v>33354.99</v>
      </c>
      <c r="G13" s="15">
        <v>33354.99</v>
      </c>
      <c r="H13" s="15">
        <v>33354.99</v>
      </c>
      <c r="I13" s="15"/>
      <c r="J13" s="15"/>
      <c r="K13" s="15"/>
      <c r="L13" s="15"/>
      <c r="M13" s="15"/>
      <c r="N13" s="15"/>
      <c r="O13" s="16"/>
      <c r="R13" s="16"/>
    </row>
    <row r="14" spans="1:18" ht="14.1" customHeight="1">
      <c r="A14" s="32">
        <f t="shared" si="0"/>
        <v>12</v>
      </c>
      <c r="B14" s="1" t="s">
        <v>7</v>
      </c>
      <c r="C14" s="29">
        <f>+'[1]AL 2024'!I20+'[1]AL 2024'!J20+'[1]AL 2024'!L20</f>
        <v>46690.820000000072</v>
      </c>
      <c r="D14" s="29">
        <f>+'[2]AL 2024'!AG20+'[2]AL 2024'!AH20+'[2]AL 2024'!AJ20</f>
        <v>59721.350000000035</v>
      </c>
      <c r="E14" s="15">
        <v>71045.22</v>
      </c>
      <c r="F14" s="15">
        <v>44540.85</v>
      </c>
      <c r="G14" s="15">
        <v>44540.85</v>
      </c>
      <c r="H14" s="15">
        <v>44540.85</v>
      </c>
      <c r="I14" s="15"/>
      <c r="J14" s="15"/>
      <c r="K14" s="15"/>
      <c r="L14" s="15"/>
      <c r="M14" s="15"/>
      <c r="N14" s="15"/>
      <c r="O14" s="16"/>
      <c r="R14" s="16"/>
    </row>
    <row r="15" spans="1:18" ht="14.1" customHeight="1">
      <c r="A15" s="32">
        <f t="shared" si="0"/>
        <v>13</v>
      </c>
      <c r="B15" s="1" t="s">
        <v>44</v>
      </c>
      <c r="C15" s="29">
        <f>+'[1]AL 2024'!I21+'[1]AL 2024'!J21+'[1]AL 2024'!L21</f>
        <v>43460.4</v>
      </c>
      <c r="D15" s="29">
        <f>+'[2]AL 2024'!AG21+'[2]AL 2024'!AH21+'[2]AL 2024'!AJ21</f>
        <v>55216.4</v>
      </c>
      <c r="E15" s="15">
        <v>83714.850000000006</v>
      </c>
      <c r="F15" s="15">
        <v>52791.76</v>
      </c>
      <c r="G15" s="15">
        <v>52791.76</v>
      </c>
      <c r="H15" s="15">
        <v>52791.76</v>
      </c>
      <c r="I15" s="15"/>
      <c r="J15" s="15"/>
      <c r="K15" s="15"/>
      <c r="L15" s="15"/>
      <c r="M15" s="15"/>
      <c r="N15" s="15"/>
      <c r="O15" s="16"/>
      <c r="R15" s="16"/>
    </row>
    <row r="16" spans="1:18" ht="14.1" customHeight="1" collapsed="1">
      <c r="A16" s="32">
        <f t="shared" si="0"/>
        <v>14</v>
      </c>
      <c r="B16" s="1" t="s">
        <v>8</v>
      </c>
      <c r="C16" s="29">
        <f>+'[1]AL 2024'!I22+'[1]AL 2024'!J22+'[1]AL 2024'!L22</f>
        <v>90199.720000000147</v>
      </c>
      <c r="D16" s="29">
        <f>+'[2]AL 2024'!AG22+'[2]AL 2024'!AH22+'[2]AL 2024'!AJ22</f>
        <v>124031.96000000036</v>
      </c>
      <c r="E16" s="15">
        <v>138518.81999999998</v>
      </c>
      <c r="F16" s="15">
        <v>87131.24</v>
      </c>
      <c r="G16" s="15">
        <v>87131.24</v>
      </c>
      <c r="H16" s="15">
        <v>87131.24</v>
      </c>
      <c r="I16" s="15"/>
      <c r="J16" s="15"/>
      <c r="K16" s="15"/>
      <c r="L16" s="15"/>
      <c r="M16" s="15"/>
      <c r="N16" s="15"/>
      <c r="O16" s="16"/>
      <c r="R16" s="16"/>
    </row>
    <row r="17" spans="1:18" ht="14.1" customHeight="1">
      <c r="A17" s="32">
        <f t="shared" si="0"/>
        <v>15</v>
      </c>
      <c r="B17" s="1" t="s">
        <v>16</v>
      </c>
      <c r="C17" s="29">
        <f>+'[1]AL 2024'!I23+'[1]AL 2024'!J23+'[1]AL 2024'!L23</f>
        <v>71227.94</v>
      </c>
      <c r="D17" s="29">
        <f>+'[2]AL 2024'!AG23+'[2]AL 2024'!AH23+'[2]AL 2024'!AJ23</f>
        <v>94393.540000000037</v>
      </c>
      <c r="E17" s="15">
        <v>120115.76999999999</v>
      </c>
      <c r="F17" s="15">
        <v>75438.42</v>
      </c>
      <c r="G17" s="15">
        <v>75438.42</v>
      </c>
      <c r="H17" s="15">
        <v>75438.42</v>
      </c>
      <c r="I17" s="15"/>
      <c r="J17" s="15"/>
      <c r="K17" s="15"/>
      <c r="L17" s="15"/>
      <c r="M17" s="15"/>
      <c r="N17" s="15"/>
      <c r="O17" s="16"/>
      <c r="R17" s="16"/>
    </row>
    <row r="18" spans="1:18" ht="14.1" customHeight="1">
      <c r="A18" s="32">
        <f t="shared" si="0"/>
        <v>16</v>
      </c>
      <c r="B18" s="1" t="s">
        <v>33</v>
      </c>
      <c r="C18" s="29">
        <f>+'[1]AL 2024'!I24+'[1]AL 2024'!J24+'[1]AL 2024'!L24</f>
        <v>38183.14</v>
      </c>
      <c r="D18" s="29">
        <f>+'[2]AL 2024'!AG24+'[2]AL 2024'!AH24+'[2]AL 2024'!AJ24</f>
        <v>47916.119999999988</v>
      </c>
      <c r="E18" s="15">
        <v>71736.210000000006</v>
      </c>
      <c r="F18" s="15">
        <v>45311.44</v>
      </c>
      <c r="G18" s="15">
        <v>45311.44</v>
      </c>
      <c r="H18" s="15">
        <v>45311.44</v>
      </c>
      <c r="I18" s="15"/>
      <c r="J18" s="15"/>
      <c r="K18" s="15"/>
      <c r="L18" s="15"/>
      <c r="M18" s="15"/>
      <c r="N18" s="15"/>
      <c r="O18" s="16"/>
      <c r="R18" s="16"/>
    </row>
    <row r="19" spans="1:18" ht="14.1" customHeight="1">
      <c r="A19" s="32">
        <f t="shared" si="0"/>
        <v>17</v>
      </c>
      <c r="B19" s="1" t="s">
        <v>54</v>
      </c>
      <c r="C19" s="29">
        <f>+'[1]AL 2024'!I25+'[1]AL 2024'!J25+'[1]AL 2024'!L25</f>
        <v>43001.820000000007</v>
      </c>
      <c r="D19" s="29">
        <f>+'[2]AL 2024'!AG25+'[2]AL 2024'!AH25+'[2]AL 2024'!AJ25</f>
        <v>58213.730000000076</v>
      </c>
      <c r="E19" s="15">
        <v>58329.65</v>
      </c>
      <c r="F19" s="15">
        <v>39156.629999999997</v>
      </c>
      <c r="G19" s="15">
        <v>39156.629999999997</v>
      </c>
      <c r="H19" s="15">
        <v>39156.629999999997</v>
      </c>
      <c r="I19" s="15"/>
      <c r="J19" s="15"/>
      <c r="K19" s="15"/>
      <c r="L19" s="15"/>
      <c r="M19" s="15"/>
      <c r="N19" s="15"/>
      <c r="O19" s="16"/>
      <c r="R19" s="16"/>
    </row>
    <row r="20" spans="1:18" ht="14.1" customHeight="1" collapsed="1">
      <c r="A20" s="32">
        <f t="shared" si="0"/>
        <v>18</v>
      </c>
      <c r="B20" s="1" t="s">
        <v>9</v>
      </c>
      <c r="C20" s="29">
        <f>+'[1]AL 2024'!I26+'[1]AL 2024'!J26+'[1]AL 2024'!L26</f>
        <v>78046.06</v>
      </c>
      <c r="D20" s="29">
        <f>+'[2]AL 2024'!AG26+'[2]AL 2024'!AH26+'[2]AL 2024'!AJ26</f>
        <v>104148.23999999998</v>
      </c>
      <c r="E20" s="15">
        <v>145496.15999999997</v>
      </c>
      <c r="F20" s="15">
        <v>91352.68</v>
      </c>
      <c r="G20" s="15">
        <v>91352.68</v>
      </c>
      <c r="H20" s="15">
        <v>91352.68</v>
      </c>
      <c r="I20" s="15"/>
      <c r="J20" s="15"/>
      <c r="K20" s="15"/>
      <c r="L20" s="15"/>
      <c r="M20" s="15"/>
      <c r="N20" s="15"/>
      <c r="O20" s="16"/>
      <c r="R20" s="16"/>
    </row>
    <row r="21" spans="1:18" s="14" customFormat="1" ht="14.1" customHeight="1">
      <c r="A21" s="32">
        <f t="shared" si="0"/>
        <v>19</v>
      </c>
      <c r="B21" s="1" t="s">
        <v>10</v>
      </c>
      <c r="C21" s="29">
        <f>+'[1]AL 2024'!I27+'[1]AL 2024'!J27+'[1]AL 2024'!L27</f>
        <v>37180.61</v>
      </c>
      <c r="D21" s="29">
        <f>+'[2]AL 2024'!AG27+'[2]AL 2024'!AH27+'[2]AL 2024'!AJ27</f>
        <v>52423.519999999997</v>
      </c>
      <c r="E21" s="15">
        <v>77912.860000000015</v>
      </c>
      <c r="F21" s="15">
        <v>52588.89</v>
      </c>
      <c r="G21" s="15">
        <v>52588.89</v>
      </c>
      <c r="H21" s="15">
        <v>52588.89</v>
      </c>
      <c r="I21" s="15"/>
      <c r="J21" s="15"/>
      <c r="K21" s="15"/>
      <c r="L21" s="15"/>
      <c r="M21" s="15"/>
      <c r="N21" s="15"/>
      <c r="O21" s="16"/>
      <c r="R21" s="16"/>
    </row>
    <row r="22" spans="1:18" ht="14.1" customHeight="1">
      <c r="A22" s="32">
        <f t="shared" si="0"/>
        <v>20</v>
      </c>
      <c r="B22" s="1" t="s">
        <v>11</v>
      </c>
      <c r="C22" s="29">
        <f>+'[1]AL 2024'!I28+'[1]AL 2024'!J28+'[1]AL 2024'!L28</f>
        <v>1312.2199999999975</v>
      </c>
      <c r="D22" s="29">
        <f>+'[2]AL 2024'!AG28+'[2]AL 2024'!AH28+'[2]AL 2024'!AJ28</f>
        <v>2810.4200000000046</v>
      </c>
      <c r="E22" s="15">
        <v>27586.54</v>
      </c>
      <c r="F22" s="15">
        <v>7724.3600000000006</v>
      </c>
      <c r="G22" s="15">
        <v>7724.3600000000006</v>
      </c>
      <c r="H22" s="15">
        <v>7724.3600000000006</v>
      </c>
      <c r="I22" s="15"/>
      <c r="J22" s="15"/>
      <c r="K22" s="15"/>
      <c r="L22" s="15"/>
      <c r="M22" s="15"/>
      <c r="N22" s="15"/>
      <c r="O22" s="16"/>
      <c r="R22" s="16"/>
    </row>
    <row r="23" spans="1:18" ht="14.1" customHeight="1">
      <c r="A23" s="32">
        <f t="shared" si="0"/>
        <v>21</v>
      </c>
      <c r="B23" s="1" t="s">
        <v>12</v>
      </c>
      <c r="C23" s="29">
        <f>+'[1]AL 2024'!I29+'[1]AL 2024'!J29+'[1]AL 2024'!L29</f>
        <v>30539.130000000005</v>
      </c>
      <c r="D23" s="29">
        <f>+'[2]AL 2024'!AG29+'[2]AL 2024'!AH29+'[2]AL 2024'!AJ29</f>
        <v>35350.61</v>
      </c>
      <c r="E23" s="15">
        <v>57109.95</v>
      </c>
      <c r="F23" s="15">
        <v>38073.31</v>
      </c>
      <c r="G23" s="15">
        <v>38073.31</v>
      </c>
      <c r="H23" s="15">
        <v>38073.31</v>
      </c>
      <c r="I23" s="15"/>
      <c r="J23" s="15"/>
      <c r="K23" s="15"/>
      <c r="L23" s="15"/>
      <c r="M23" s="15"/>
      <c r="N23" s="15"/>
      <c r="O23" s="16"/>
      <c r="R23" s="16"/>
    </row>
    <row r="24" spans="1:18" ht="23.25" customHeight="1">
      <c r="A24" s="32">
        <f t="shared" si="0"/>
        <v>22</v>
      </c>
      <c r="B24" s="1" t="s">
        <v>45</v>
      </c>
      <c r="C24" s="29">
        <f>+'[1]AL 2024'!I30+'[1]AL 2024'!J30+'[1]AL 2024'!L30</f>
        <v>3574.8999999999978</v>
      </c>
      <c r="D24" s="29">
        <f>+'[2]AL 2024'!AG30+'[2]AL 2024'!AH30+'[2]AL 2024'!AJ30</f>
        <v>7175.2899999999972</v>
      </c>
      <c r="E24" s="15">
        <v>55014.070000000007</v>
      </c>
      <c r="F24" s="15">
        <v>36676.050000000003</v>
      </c>
      <c r="G24" s="15">
        <v>36676.050000000003</v>
      </c>
      <c r="H24" s="15">
        <v>36676.050000000003</v>
      </c>
      <c r="I24" s="15"/>
      <c r="J24" s="15"/>
      <c r="K24" s="15"/>
      <c r="L24" s="15"/>
      <c r="M24" s="15"/>
      <c r="N24" s="15"/>
      <c r="O24" s="16"/>
      <c r="R24" s="16"/>
    </row>
    <row r="25" spans="1:18" ht="21.75" customHeight="1">
      <c r="A25" s="32">
        <f t="shared" si="0"/>
        <v>23</v>
      </c>
      <c r="B25" s="1" t="s">
        <v>13</v>
      </c>
      <c r="C25" s="29">
        <f>+'[1]AL 2024'!I31+'[1]AL 2024'!J31+'[1]AL 2024'!L31</f>
        <v>21296.12</v>
      </c>
      <c r="D25" s="29">
        <f>+'[2]AL 2024'!AG31+'[2]AL 2024'!AH31+'[2]AL 2024'!AJ31</f>
        <v>27304.809999999998</v>
      </c>
      <c r="E25" s="15">
        <v>65104.560000000005</v>
      </c>
      <c r="F25" s="15">
        <v>43403.05</v>
      </c>
      <c r="G25" s="15">
        <v>43403.05</v>
      </c>
      <c r="H25" s="15">
        <v>43403.05</v>
      </c>
      <c r="I25" s="15"/>
      <c r="J25" s="15"/>
      <c r="K25" s="15"/>
      <c r="L25" s="15"/>
      <c r="M25" s="15"/>
      <c r="N25" s="15"/>
      <c r="O25" s="16"/>
      <c r="R25" s="16"/>
    </row>
    <row r="26" spans="1:18" ht="29.25" customHeight="1">
      <c r="A26" s="32">
        <f t="shared" si="0"/>
        <v>24</v>
      </c>
      <c r="B26" s="1" t="s">
        <v>14</v>
      </c>
      <c r="C26" s="29">
        <f>+'[1]AL 2024'!I32+'[1]AL 2024'!J32+'[1]AL 2024'!L32</f>
        <v>75613</v>
      </c>
      <c r="D26" s="29">
        <f>+'[2]AL 2024'!AG32+'[2]AL 2024'!AH32+'[2]AL 2024'!AJ32</f>
        <v>97553.479999999967</v>
      </c>
      <c r="E26" s="15">
        <v>148543.21</v>
      </c>
      <c r="F26" s="15">
        <v>93083.7</v>
      </c>
      <c r="G26" s="15">
        <v>93083.7</v>
      </c>
      <c r="H26" s="15">
        <v>93083.7</v>
      </c>
      <c r="I26" s="15"/>
      <c r="J26" s="15"/>
      <c r="K26" s="15"/>
      <c r="L26" s="15"/>
      <c r="M26" s="15"/>
      <c r="N26" s="15"/>
      <c r="O26" s="16"/>
      <c r="R26" s="16"/>
    </row>
    <row r="27" spans="1:18" ht="23.45" customHeight="1">
      <c r="A27" s="32">
        <f t="shared" si="0"/>
        <v>25</v>
      </c>
      <c r="B27" s="1" t="s">
        <v>15</v>
      </c>
      <c r="C27" s="29">
        <f>+'[1]AL 2024'!I33+'[1]AL 2024'!J33+'[1]AL 2024'!L33</f>
        <v>42730.379999999801</v>
      </c>
      <c r="D27" s="29">
        <f>+'[2]AL 2024'!AG33+'[2]AL 2024'!AH33+'[2]AL 2024'!AJ33</f>
        <v>53338.230000000229</v>
      </c>
      <c r="E27" s="15">
        <v>48915.38</v>
      </c>
      <c r="F27" s="15">
        <v>30681.5</v>
      </c>
      <c r="G27" s="15">
        <v>30681.5</v>
      </c>
      <c r="H27" s="15">
        <v>30681.5</v>
      </c>
      <c r="I27" s="15"/>
      <c r="J27" s="15"/>
      <c r="K27" s="15"/>
      <c r="L27" s="15"/>
      <c r="M27" s="15"/>
      <c r="N27" s="15"/>
      <c r="O27" s="16"/>
      <c r="R27" s="16"/>
    </row>
    <row r="28" spans="1:18" ht="18" customHeight="1">
      <c r="A28" s="32">
        <f t="shared" si="0"/>
        <v>26</v>
      </c>
      <c r="B28" s="1" t="s">
        <v>17</v>
      </c>
      <c r="C28" s="29">
        <f>+'[1]AL 2024'!I34+'[1]AL 2024'!J34+'[1]AL 2024'!L34</f>
        <v>40032.409999999996</v>
      </c>
      <c r="D28" s="29">
        <f>+'[2]AL 2024'!AG34+'[2]AL 2024'!AH34+'[2]AL 2024'!AJ34</f>
        <v>60171.76</v>
      </c>
      <c r="E28" s="15">
        <v>79533.510000000009</v>
      </c>
      <c r="F28" s="15">
        <v>50063.3</v>
      </c>
      <c r="G28" s="15">
        <v>50063.3</v>
      </c>
      <c r="H28" s="15">
        <v>50063.3</v>
      </c>
      <c r="I28" s="15"/>
      <c r="J28" s="15"/>
      <c r="K28" s="15"/>
      <c r="L28" s="15"/>
      <c r="M28" s="15"/>
      <c r="N28" s="15"/>
      <c r="O28" s="16"/>
      <c r="R28" s="16"/>
    </row>
    <row r="29" spans="1:18" ht="18.75" customHeight="1">
      <c r="A29" s="32">
        <f t="shared" si="0"/>
        <v>27</v>
      </c>
      <c r="B29" s="1" t="s">
        <v>18</v>
      </c>
      <c r="C29" s="29">
        <f>+'[1]AL 2024'!I35+'[1]AL 2024'!J35+'[1]AL 2024'!L35</f>
        <v>64961.87</v>
      </c>
      <c r="D29" s="29">
        <f>+'[2]AL 2024'!AG35+'[2]AL 2024'!AH35+'[2]AL 2024'!AJ35</f>
        <v>82935.879999999976</v>
      </c>
      <c r="E29" s="15">
        <v>120908.64</v>
      </c>
      <c r="F29" s="15">
        <v>75790.78</v>
      </c>
      <c r="G29" s="15">
        <v>75790.78</v>
      </c>
      <c r="H29" s="15">
        <v>75790.78</v>
      </c>
      <c r="I29" s="15"/>
      <c r="J29" s="15"/>
      <c r="K29" s="15"/>
      <c r="L29" s="15"/>
      <c r="M29" s="15"/>
      <c r="N29" s="15"/>
      <c r="O29" s="16"/>
      <c r="R29" s="16"/>
    </row>
    <row r="30" spans="1:18" ht="24.6" customHeight="1">
      <c r="A30" s="32">
        <f t="shared" si="0"/>
        <v>28</v>
      </c>
      <c r="B30" s="1" t="s">
        <v>83</v>
      </c>
      <c r="C30" s="29">
        <f>+'[1]AL 2024'!I36+'[1]AL 2024'!J36+'[1]AL 2024'!L36</f>
        <v>46806.149999999994</v>
      </c>
      <c r="D30" s="29">
        <f>+'[2]AL 2024'!AG36+'[2]AL 2024'!AH36+'[2]AL 2024'!AJ36</f>
        <v>61763.94999999999</v>
      </c>
      <c r="E30" s="15">
        <v>87555.61</v>
      </c>
      <c r="F30" s="15">
        <v>55346.07</v>
      </c>
      <c r="G30" s="15">
        <v>55346.07</v>
      </c>
      <c r="H30" s="15">
        <v>55346.07</v>
      </c>
      <c r="I30" s="15"/>
      <c r="J30" s="15"/>
      <c r="K30" s="15"/>
      <c r="L30" s="15"/>
      <c r="M30" s="15"/>
      <c r="N30" s="15"/>
      <c r="O30" s="16"/>
      <c r="R30" s="16"/>
    </row>
    <row r="31" spans="1:18" s="10" customFormat="1" ht="14.1" customHeight="1">
      <c r="A31" s="52" t="s">
        <v>19</v>
      </c>
      <c r="B31" s="53"/>
      <c r="C31" s="30">
        <f>SUM(C3:C30)</f>
        <v>1365098.1199999999</v>
      </c>
      <c r="D31" s="30">
        <f>SUM(D3:D30)</f>
        <v>1746359.2400000012</v>
      </c>
      <c r="E31" s="30">
        <f t="shared" ref="E31:N31" si="1">SUM(E3:E30)</f>
        <v>2569240.7800000003</v>
      </c>
      <c r="F31" s="30">
        <f t="shared" si="1"/>
        <v>1640500</v>
      </c>
      <c r="G31" s="30">
        <f t="shared" ref="G31" si="2">SUM(G3:G30)</f>
        <v>1640500</v>
      </c>
      <c r="H31" s="30">
        <f t="shared" ref="H31" si="3">SUM(H3:H30)</f>
        <v>1640500</v>
      </c>
      <c r="I31" s="30">
        <f t="shared" si="1"/>
        <v>0</v>
      </c>
      <c r="J31" s="30">
        <f t="shared" si="1"/>
        <v>0</v>
      </c>
      <c r="K31" s="30">
        <f t="shared" si="1"/>
        <v>0</v>
      </c>
      <c r="L31" s="30">
        <f t="shared" si="1"/>
        <v>0</v>
      </c>
      <c r="M31" s="30">
        <f t="shared" si="1"/>
        <v>0</v>
      </c>
      <c r="N31" s="30">
        <f t="shared" si="1"/>
        <v>0</v>
      </c>
      <c r="O31" s="22">
        <f>SUM(C31:N31)</f>
        <v>10602198.140000001</v>
      </c>
      <c r="R31" s="22"/>
    </row>
    <row r="32" spans="1:18" ht="14.1" customHeight="1">
      <c r="A32" s="33">
        <v>1</v>
      </c>
      <c r="B32" s="3" t="s">
        <v>52</v>
      </c>
      <c r="C32" s="29">
        <f>+'[1]AL 2024'!I40+'[1]AL 2024'!J40+'[1]AL 2024'!L40</f>
        <v>8640</v>
      </c>
      <c r="D32" s="29">
        <v>8640</v>
      </c>
      <c r="E32" s="15">
        <v>13266.119999999999</v>
      </c>
      <c r="F32" s="15">
        <v>8844.08</v>
      </c>
      <c r="G32" s="15">
        <v>8844.08</v>
      </c>
      <c r="H32" s="15">
        <v>8844.08</v>
      </c>
      <c r="I32" s="15"/>
      <c r="J32" s="15"/>
      <c r="K32" s="15"/>
      <c r="L32" s="15"/>
      <c r="M32" s="15"/>
      <c r="N32" s="15"/>
      <c r="O32" s="16"/>
      <c r="R32" s="16"/>
    </row>
    <row r="33" spans="1:18" ht="14.1" customHeight="1">
      <c r="A33" s="33">
        <f t="shared" ref="A33:A38" si="4">A32+1</f>
        <v>2</v>
      </c>
      <c r="B33" s="1" t="s">
        <v>4</v>
      </c>
      <c r="C33" s="29">
        <f>+'[1]AL 2024'!I41+'[1]AL 2024'!J41+'[1]AL 2024'!L41</f>
        <v>438.3</v>
      </c>
      <c r="D33" s="29">
        <v>824.4</v>
      </c>
      <c r="E33" s="15">
        <v>1729.25</v>
      </c>
      <c r="F33" s="15">
        <v>961.86</v>
      </c>
      <c r="G33" s="15">
        <v>961.86</v>
      </c>
      <c r="H33" s="15">
        <v>961.86</v>
      </c>
      <c r="I33" s="15"/>
      <c r="J33" s="15"/>
      <c r="K33" s="15"/>
      <c r="L33" s="15"/>
      <c r="M33" s="15"/>
      <c r="N33" s="15"/>
      <c r="O33" s="16"/>
      <c r="R33" s="16"/>
    </row>
    <row r="34" spans="1:18" s="10" customFormat="1" ht="14.1" customHeight="1">
      <c r="A34" s="33">
        <f t="shared" si="4"/>
        <v>3</v>
      </c>
      <c r="B34" s="19" t="s">
        <v>55</v>
      </c>
      <c r="C34" s="29">
        <f>+'[1]AL 2024'!I42+'[1]AL 2024'!J42+'[1]AL 2024'!L42</f>
        <v>8333.8999999999978</v>
      </c>
      <c r="D34" s="29">
        <v>12213.24</v>
      </c>
      <c r="E34" s="15">
        <v>24724.41</v>
      </c>
      <c r="F34" s="15">
        <v>13752.11</v>
      </c>
      <c r="G34" s="15">
        <v>13752.11</v>
      </c>
      <c r="H34" s="15">
        <v>13752.11</v>
      </c>
      <c r="I34" s="15"/>
      <c r="J34" s="15"/>
      <c r="K34" s="15"/>
      <c r="L34" s="15"/>
      <c r="M34" s="15"/>
      <c r="N34" s="15"/>
      <c r="O34" s="16"/>
      <c r="P34" s="22"/>
    </row>
    <row r="35" spans="1:18" s="10" customFormat="1" ht="14.1" customHeight="1">
      <c r="A35" s="33">
        <f t="shared" si="4"/>
        <v>4</v>
      </c>
      <c r="B35" s="19" t="s">
        <v>6</v>
      </c>
      <c r="C35" s="29">
        <f>+'[1]AL 2024'!I43+'[1]AL 2024'!J43+'[1]AL 2024'!L43</f>
        <v>97.399999999999977</v>
      </c>
      <c r="D35" s="29">
        <v>97.399999999999864</v>
      </c>
      <c r="E35" s="15">
        <v>1898.4099999999999</v>
      </c>
      <c r="F35" s="15">
        <v>1265.6099999999999</v>
      </c>
      <c r="G35" s="15">
        <v>1265.6099999999999</v>
      </c>
      <c r="H35" s="15">
        <v>1265.6099999999999</v>
      </c>
      <c r="I35" s="15"/>
      <c r="J35" s="15"/>
      <c r="K35" s="15"/>
      <c r="L35" s="15"/>
      <c r="M35" s="15"/>
      <c r="N35" s="15"/>
      <c r="O35" s="16"/>
    </row>
    <row r="36" spans="1:18" s="10" customFormat="1" ht="14.1" customHeight="1">
      <c r="A36" s="33">
        <f t="shared" si="4"/>
        <v>5</v>
      </c>
      <c r="B36" s="3" t="s">
        <v>56</v>
      </c>
      <c r="C36" s="29">
        <f>+'[1]AL 2024'!I44+'[1]AL 2024'!J44+'[1]AL 2024'!L44</f>
        <v>0</v>
      </c>
      <c r="D36" s="29">
        <v>0</v>
      </c>
      <c r="E36" s="15">
        <v>3353.74</v>
      </c>
      <c r="F36" s="15">
        <v>2235.83</v>
      </c>
      <c r="G36" s="15">
        <v>2235.83</v>
      </c>
      <c r="H36" s="15">
        <v>2235.83</v>
      </c>
      <c r="I36" s="15"/>
      <c r="J36" s="15"/>
      <c r="K36" s="15"/>
      <c r="L36" s="15"/>
      <c r="M36" s="15"/>
      <c r="N36" s="15"/>
      <c r="O36" s="16"/>
    </row>
    <row r="37" spans="1:18" s="10" customFormat="1" ht="14.1" customHeight="1">
      <c r="A37" s="33">
        <f t="shared" si="4"/>
        <v>6</v>
      </c>
      <c r="B37" s="4" t="s">
        <v>15</v>
      </c>
      <c r="C37" s="29">
        <f>+'[1]AL 2024'!I45+'[1]AL 2024'!J45+'[1]AL 2024'!L45</f>
        <v>1266.2</v>
      </c>
      <c r="D37" s="29">
        <v>1836.1999999999998</v>
      </c>
      <c r="E37" s="15">
        <v>2777.2700000000004</v>
      </c>
      <c r="F37" s="15">
        <v>1619.98</v>
      </c>
      <c r="G37" s="15">
        <v>1619.98</v>
      </c>
      <c r="H37" s="15">
        <v>1619.98</v>
      </c>
      <c r="I37" s="15"/>
      <c r="J37" s="15"/>
      <c r="K37" s="15"/>
      <c r="L37" s="15"/>
      <c r="M37" s="15"/>
      <c r="N37" s="15"/>
      <c r="O37" s="16"/>
    </row>
    <row r="38" spans="1:18" s="10" customFormat="1" ht="14.1" customHeight="1">
      <c r="A38" s="33">
        <f t="shared" si="4"/>
        <v>7</v>
      </c>
      <c r="B38" s="4" t="s">
        <v>17</v>
      </c>
      <c r="C38" s="29">
        <f>+'[1]AL 2024'!I46+'[1]AL 2024'!J46+'[1]AL 2024'!L46</f>
        <v>1022.7</v>
      </c>
      <c r="D38" s="29">
        <v>3165.5</v>
      </c>
      <c r="E38" s="15">
        <v>3355.5599999999995</v>
      </c>
      <c r="F38" s="15">
        <v>1320.53</v>
      </c>
      <c r="G38" s="15">
        <v>1320.53</v>
      </c>
      <c r="H38" s="15">
        <v>1320.53</v>
      </c>
      <c r="I38" s="15"/>
      <c r="J38" s="15"/>
      <c r="K38" s="15"/>
      <c r="L38" s="15"/>
      <c r="M38" s="15"/>
      <c r="N38" s="15"/>
      <c r="O38" s="16"/>
    </row>
    <row r="39" spans="1:18" s="10" customFormat="1" ht="14.1" customHeight="1">
      <c r="A39" s="54" t="s">
        <v>38</v>
      </c>
      <c r="B39" s="55"/>
      <c r="C39" s="30">
        <f>SUM(C32:C38)</f>
        <v>19798.5</v>
      </c>
      <c r="D39" s="30">
        <f>SUM(D32:D38)</f>
        <v>26776.74</v>
      </c>
      <c r="E39" s="30">
        <f t="shared" ref="E39:N39" si="5">SUM(E32:E38)</f>
        <v>51104.759999999995</v>
      </c>
      <c r="F39" s="30">
        <f t="shared" si="5"/>
        <v>30000.000000000004</v>
      </c>
      <c r="G39" s="30">
        <f t="shared" ref="G39" si="6">SUM(G32:G38)</f>
        <v>30000.000000000004</v>
      </c>
      <c r="H39" s="30">
        <f t="shared" ref="H39" si="7">SUM(H32:H38)</f>
        <v>30000.000000000004</v>
      </c>
      <c r="I39" s="30">
        <f t="shared" si="5"/>
        <v>0</v>
      </c>
      <c r="J39" s="30">
        <f t="shared" si="5"/>
        <v>0</v>
      </c>
      <c r="K39" s="30">
        <f t="shared" si="5"/>
        <v>0</v>
      </c>
      <c r="L39" s="30">
        <f t="shared" si="5"/>
        <v>0</v>
      </c>
      <c r="M39" s="30">
        <f t="shared" si="5"/>
        <v>0</v>
      </c>
      <c r="N39" s="30">
        <f t="shared" si="5"/>
        <v>0</v>
      </c>
      <c r="O39" s="22">
        <f>SUM(C39:N39)</f>
        <v>187680</v>
      </c>
    </row>
    <row r="40" spans="1:18" s="10" customFormat="1" ht="18" customHeight="1">
      <c r="A40" s="32">
        <v>1</v>
      </c>
      <c r="B40" s="4" t="s">
        <v>69</v>
      </c>
      <c r="C40" s="29">
        <f>+'[1]AL 2024'!I50+'[1]AL 2024'!J50+'[1]AL 2024'!L50</f>
        <v>1003954.3200000001</v>
      </c>
      <c r="D40" s="29">
        <f>+'[2]AL 2024'!AG50+'[2]AL 2024'!AH50+'[2]AL 2024'!AJ50</f>
        <v>857918.4</v>
      </c>
      <c r="E40" s="15">
        <v>226697.63999999998</v>
      </c>
      <c r="F40" s="15">
        <v>149229.69</v>
      </c>
      <c r="G40" s="15">
        <v>150202.68</v>
      </c>
      <c r="H40" s="15">
        <v>150202.68</v>
      </c>
      <c r="I40" s="15"/>
      <c r="J40" s="15"/>
      <c r="K40" s="15"/>
      <c r="L40" s="15"/>
      <c r="M40" s="15"/>
      <c r="N40" s="15"/>
      <c r="O40" s="16"/>
    </row>
    <row r="41" spans="1:18" s="10" customFormat="1" ht="14.1" customHeight="1">
      <c r="A41" s="32">
        <f t="shared" ref="A41:A65" si="8">A40+1</f>
        <v>2</v>
      </c>
      <c r="B41" s="4" t="s">
        <v>84</v>
      </c>
      <c r="C41" s="29">
        <f>+'[1]AL 2024'!I51+'[1]AL 2024'!J51+'[1]AL 2024'!L51</f>
        <v>38571.899999999994</v>
      </c>
      <c r="D41" s="29">
        <f>+'[2]AL 2024'!AG51+'[2]AL 2024'!AH51+'[2]AL 2024'!AJ51</f>
        <v>93458.65</v>
      </c>
      <c r="E41" s="15">
        <v>77270.600000000006</v>
      </c>
      <c r="F41" s="15">
        <v>51422.29</v>
      </c>
      <c r="G41" s="15">
        <v>51422.29</v>
      </c>
      <c r="H41" s="15">
        <v>51422.29</v>
      </c>
      <c r="I41" s="15"/>
      <c r="J41" s="15"/>
      <c r="K41" s="15"/>
      <c r="L41" s="15"/>
      <c r="M41" s="15"/>
      <c r="N41" s="15"/>
      <c r="O41" s="16"/>
    </row>
    <row r="42" spans="1:18" s="10" customFormat="1" ht="14.1" customHeight="1">
      <c r="A42" s="32">
        <f t="shared" si="8"/>
        <v>3</v>
      </c>
      <c r="B42" s="1" t="s">
        <v>40</v>
      </c>
      <c r="C42" s="29">
        <f>+'[1]AL 2024'!I52+'[1]AL 2024'!J52+'[1]AL 2024'!L52</f>
        <v>15198</v>
      </c>
      <c r="D42" s="29">
        <f>+'[2]AL 2024'!AG52+'[2]AL 2024'!AH52+'[2]AL 2024'!AJ52</f>
        <v>19365</v>
      </c>
      <c r="E42" s="15">
        <v>31711.200000000001</v>
      </c>
      <c r="F42" s="15">
        <v>21095.21</v>
      </c>
      <c r="G42" s="15">
        <v>21095.21</v>
      </c>
      <c r="H42" s="15">
        <v>21095.21</v>
      </c>
      <c r="I42" s="15"/>
      <c r="J42" s="15"/>
      <c r="K42" s="15"/>
      <c r="L42" s="15"/>
      <c r="M42" s="15"/>
      <c r="N42" s="15"/>
      <c r="O42" s="16"/>
    </row>
    <row r="43" spans="1:18" ht="30" customHeight="1">
      <c r="A43" s="32">
        <f t="shared" si="8"/>
        <v>4</v>
      </c>
      <c r="B43" s="5" t="s">
        <v>20</v>
      </c>
      <c r="C43" s="29">
        <f>+'[1]AL 2024'!I53+'[1]AL 2024'!J53+'[1]AL 2024'!L53</f>
        <v>499305.84</v>
      </c>
      <c r="D43" s="29">
        <f>+'[2]AL 2024'!AG53+'[2]AL 2024'!AH53+'[2]AL 2024'!AJ53</f>
        <v>479326.31000000011</v>
      </c>
      <c r="E43" s="15">
        <v>124443.7</v>
      </c>
      <c r="F43" s="15">
        <v>79791.460000000006</v>
      </c>
      <c r="G43" s="15">
        <v>81412.45</v>
      </c>
      <c r="H43" s="15">
        <v>81412.45</v>
      </c>
      <c r="I43" s="15"/>
      <c r="J43" s="15"/>
      <c r="K43" s="15"/>
      <c r="L43" s="15"/>
      <c r="M43" s="15"/>
      <c r="N43" s="15"/>
      <c r="O43" s="16"/>
    </row>
    <row r="44" spans="1:18" ht="31.9" customHeight="1">
      <c r="A44" s="32">
        <f t="shared" si="8"/>
        <v>5</v>
      </c>
      <c r="B44" s="18" t="s">
        <v>66</v>
      </c>
      <c r="C44" s="29">
        <f>+'[1]AL 2024'!I54+'[1]AL 2024'!J54+'[1]AL 2024'!L54</f>
        <v>82160.040000000008</v>
      </c>
      <c r="D44" s="29">
        <f>+'[2]AL 2024'!AG54+'[2]AL 2024'!AH54+'[2]AL 2024'!AJ54</f>
        <v>66980.88</v>
      </c>
      <c r="E44" s="15">
        <v>76873.890000000014</v>
      </c>
      <c r="F44" s="15">
        <v>51031.22</v>
      </c>
      <c r="G44" s="15">
        <v>51031.22</v>
      </c>
      <c r="H44" s="15">
        <v>51031.22</v>
      </c>
      <c r="I44" s="15"/>
      <c r="J44" s="15"/>
      <c r="K44" s="15"/>
      <c r="L44" s="15"/>
      <c r="M44" s="15"/>
      <c r="N44" s="15"/>
      <c r="O44" s="16"/>
    </row>
    <row r="45" spans="1:18" ht="32.25" customHeight="1">
      <c r="A45" s="32">
        <f t="shared" si="8"/>
        <v>6</v>
      </c>
      <c r="B45" s="4" t="s">
        <v>39</v>
      </c>
      <c r="C45" s="29">
        <f>+'[1]AL 2024'!I55+'[1]AL 2024'!J55+'[1]AL 2024'!L55</f>
        <v>237489.89000000031</v>
      </c>
      <c r="D45" s="29">
        <f>+'[2]AL 2024'!AG55+'[2]AL 2024'!AH55+'[2]AL 2024'!AJ55</f>
        <v>260700.87000000029</v>
      </c>
      <c r="E45" s="15">
        <v>126801.03</v>
      </c>
      <c r="F45" s="15">
        <v>89281.44</v>
      </c>
      <c r="G45" s="15">
        <v>89281.44</v>
      </c>
      <c r="H45" s="15">
        <v>89281.44</v>
      </c>
      <c r="I45" s="15"/>
      <c r="J45" s="15"/>
      <c r="K45" s="15"/>
      <c r="L45" s="15"/>
      <c r="M45" s="15"/>
      <c r="N45" s="15"/>
      <c r="O45" s="16"/>
    </row>
    <row r="46" spans="1:18" ht="18" customHeight="1" collapsed="1">
      <c r="A46" s="32">
        <f t="shared" si="8"/>
        <v>7</v>
      </c>
      <c r="B46" s="5" t="s">
        <v>7</v>
      </c>
      <c r="C46" s="29">
        <f>+'[1]AL 2024'!I56+'[1]AL 2024'!J56+'[1]AL 2024'!L56</f>
        <v>66109.210000000021</v>
      </c>
      <c r="D46" s="29">
        <f>+'[2]AL 2024'!AG56+'[2]AL 2024'!AH56+'[2]AL 2024'!AJ56</f>
        <v>95839.769999999946</v>
      </c>
      <c r="E46" s="15">
        <v>97472.15</v>
      </c>
      <c r="F46" s="15">
        <v>64733.919999999998</v>
      </c>
      <c r="G46" s="15">
        <v>64733.919999999998</v>
      </c>
      <c r="H46" s="15">
        <v>64733.919999999998</v>
      </c>
      <c r="I46" s="15"/>
      <c r="J46" s="15"/>
      <c r="K46" s="15"/>
      <c r="L46" s="15"/>
      <c r="M46" s="15"/>
      <c r="N46" s="15"/>
      <c r="O46" s="16"/>
    </row>
    <row r="47" spans="1:18" ht="18" customHeight="1">
      <c r="A47" s="32">
        <f t="shared" si="8"/>
        <v>8</v>
      </c>
      <c r="B47" s="1" t="s">
        <v>41</v>
      </c>
      <c r="C47" s="29">
        <f>+'[1]AL 2024'!I57+'[1]AL 2024'!J57+'[1]AL 2024'!L57</f>
        <v>174286.52000000002</v>
      </c>
      <c r="D47" s="29">
        <f>+'[2]AL 2024'!AG57+'[2]AL 2024'!AH57+'[2]AL 2024'!AJ57</f>
        <v>133671.88</v>
      </c>
      <c r="E47" s="15">
        <v>84634.26</v>
      </c>
      <c r="F47" s="15">
        <v>56312.06</v>
      </c>
      <c r="G47" s="15">
        <v>56312.06</v>
      </c>
      <c r="H47" s="15">
        <v>56312.06</v>
      </c>
      <c r="I47" s="15"/>
      <c r="J47" s="15"/>
      <c r="K47" s="15"/>
      <c r="L47" s="15"/>
      <c r="M47" s="15"/>
      <c r="N47" s="15"/>
      <c r="O47" s="16"/>
    </row>
    <row r="48" spans="1:18" ht="24" customHeight="1">
      <c r="A48" s="32">
        <f t="shared" si="8"/>
        <v>9</v>
      </c>
      <c r="B48" s="1" t="s">
        <v>21</v>
      </c>
      <c r="C48" s="29">
        <f>+'[1]AL 2024'!I58+'[1]AL 2024'!J58+'[1]AL 2024'!L58</f>
        <v>3703.63</v>
      </c>
      <c r="D48" s="29">
        <f>+'[2]AL 2024'!AG58+'[2]AL 2024'!AH58+'[2]AL 2024'!AJ58</f>
        <v>4132.7999999999993</v>
      </c>
      <c r="E48" s="15">
        <v>6949.52</v>
      </c>
      <c r="F48" s="15">
        <v>4561.43</v>
      </c>
      <c r="G48" s="15">
        <v>4561.43</v>
      </c>
      <c r="H48" s="15">
        <v>4561.43</v>
      </c>
      <c r="I48" s="15"/>
      <c r="J48" s="15"/>
      <c r="K48" s="15"/>
      <c r="L48" s="15"/>
      <c r="M48" s="15"/>
      <c r="N48" s="15"/>
      <c r="O48" s="16"/>
    </row>
    <row r="49" spans="1:15" ht="18" customHeight="1">
      <c r="A49" s="32">
        <f t="shared" si="8"/>
        <v>10</v>
      </c>
      <c r="B49" s="1" t="s">
        <v>43</v>
      </c>
      <c r="C49" s="29">
        <f>+'[1]AL 2024'!I59+'[1]AL 2024'!J59+'[1]AL 2024'!L59</f>
        <v>37020</v>
      </c>
      <c r="D49" s="29">
        <f>+'[2]AL 2024'!AG59+'[2]AL 2024'!AH59+'[2]AL 2024'!AJ59</f>
        <v>41952</v>
      </c>
      <c r="E49" s="15">
        <v>42969.109999999993</v>
      </c>
      <c r="F49" s="15">
        <v>28478.54</v>
      </c>
      <c r="G49" s="15">
        <v>28478.54</v>
      </c>
      <c r="H49" s="15">
        <v>28478.54</v>
      </c>
      <c r="I49" s="15"/>
      <c r="J49" s="15"/>
      <c r="K49" s="15"/>
      <c r="L49" s="15"/>
      <c r="M49" s="15"/>
      <c r="N49" s="15"/>
      <c r="O49" s="16"/>
    </row>
    <row r="50" spans="1:15" ht="18" customHeight="1">
      <c r="A50" s="32">
        <f t="shared" si="8"/>
        <v>11</v>
      </c>
      <c r="B50" s="1" t="s">
        <v>31</v>
      </c>
      <c r="C50" s="29">
        <f>+'[1]AL 2024'!I60+'[1]AL 2024'!J60+'[1]AL 2024'!L60</f>
        <v>156847.79999999999</v>
      </c>
      <c r="D50" s="29">
        <f>+'[2]AL 2024'!AG60+'[2]AL 2024'!AH60+'[2]AL 2024'!AJ60</f>
        <v>684090.82000000018</v>
      </c>
      <c r="E50" s="15">
        <v>67575.58</v>
      </c>
      <c r="F50" s="15">
        <v>44985.279999999999</v>
      </c>
      <c r="G50" s="15">
        <v>44985.279999999999</v>
      </c>
      <c r="H50" s="15">
        <v>44985.279999999999</v>
      </c>
      <c r="I50" s="15"/>
      <c r="J50" s="15"/>
      <c r="K50" s="15"/>
      <c r="L50" s="15"/>
      <c r="M50" s="15"/>
      <c r="N50" s="15"/>
      <c r="O50" s="16"/>
    </row>
    <row r="51" spans="1:15" ht="18" customHeight="1">
      <c r="A51" s="32">
        <f t="shared" si="8"/>
        <v>12</v>
      </c>
      <c r="B51" s="1" t="s">
        <v>33</v>
      </c>
      <c r="C51" s="29">
        <f>+'[1]AL 2024'!I61+'[1]AL 2024'!J61+'[1]AL 2024'!L61</f>
        <v>124518.76000000001</v>
      </c>
      <c r="D51" s="29">
        <f>+'[2]AL 2024'!AG61+'[2]AL 2024'!AH61+'[2]AL 2024'!AJ61</f>
        <v>126446.88</v>
      </c>
      <c r="E51" s="15">
        <v>66694.559999999998</v>
      </c>
      <c r="F51" s="15">
        <v>46731.040000000001</v>
      </c>
      <c r="G51" s="15">
        <v>46731.040000000001</v>
      </c>
      <c r="H51" s="15">
        <v>46731.040000000001</v>
      </c>
      <c r="I51" s="15"/>
      <c r="J51" s="15"/>
      <c r="K51" s="15"/>
      <c r="L51" s="15"/>
      <c r="M51" s="15"/>
      <c r="N51" s="15"/>
      <c r="O51" s="16"/>
    </row>
    <row r="52" spans="1:15" ht="18" customHeight="1">
      <c r="A52" s="32">
        <f t="shared" si="8"/>
        <v>13</v>
      </c>
      <c r="B52" s="1" t="s">
        <v>34</v>
      </c>
      <c r="C52" s="29">
        <f>+'[1]AL 2024'!I62+'[1]AL 2024'!J62+'[1]AL 2024'!L62</f>
        <v>412538.81</v>
      </c>
      <c r="D52" s="29">
        <f>+'[2]AL 2024'!AG62+'[2]AL 2024'!AH62+'[2]AL 2024'!AJ62</f>
        <v>478383.29000000004</v>
      </c>
      <c r="E52" s="15">
        <v>61861.799999999996</v>
      </c>
      <c r="F52" s="15">
        <v>43800.97</v>
      </c>
      <c r="G52" s="15">
        <v>43800.97</v>
      </c>
      <c r="H52" s="15">
        <v>43800.97</v>
      </c>
      <c r="I52" s="15"/>
      <c r="J52" s="15"/>
      <c r="K52" s="15"/>
      <c r="L52" s="15"/>
      <c r="M52" s="15"/>
      <c r="N52" s="15"/>
      <c r="O52" s="16"/>
    </row>
    <row r="53" spans="1:15" ht="18" customHeight="1">
      <c r="A53" s="32">
        <f t="shared" si="8"/>
        <v>14</v>
      </c>
      <c r="B53" s="1" t="s">
        <v>85</v>
      </c>
      <c r="C53" s="29">
        <f>+'[1]AL 2024'!I63+'[1]AL 2024'!J63+'[1]AL 2024'!L63</f>
        <v>1266208.3399999999</v>
      </c>
      <c r="D53" s="29">
        <f>+'[2]AL 2024'!AG63+'[2]AL 2024'!AH63+'[2]AL 2024'!AJ63</f>
        <v>1678780.8699999992</v>
      </c>
      <c r="E53" s="15">
        <v>139953.60000000001</v>
      </c>
      <c r="F53" s="15">
        <v>93012.58</v>
      </c>
      <c r="G53" s="15">
        <v>93012.58</v>
      </c>
      <c r="H53" s="15">
        <v>93012.58</v>
      </c>
      <c r="I53" s="15"/>
      <c r="J53" s="15"/>
      <c r="K53" s="15"/>
      <c r="L53" s="15"/>
      <c r="M53" s="15"/>
      <c r="N53" s="15"/>
      <c r="O53" s="16"/>
    </row>
    <row r="54" spans="1:15" ht="18" customHeight="1">
      <c r="A54" s="32">
        <f t="shared" si="8"/>
        <v>15</v>
      </c>
      <c r="B54" s="6" t="s">
        <v>22</v>
      </c>
      <c r="C54" s="29">
        <f>+'[1]AL 2024'!I64+'[1]AL 2024'!J64+'[1]AL 2024'!L64</f>
        <v>54242.280000000006</v>
      </c>
      <c r="D54" s="29">
        <f>+'[2]AL 2024'!AG64+'[2]AL 2024'!AH64+'[2]AL 2024'!AJ64</f>
        <v>66911</v>
      </c>
      <c r="E54" s="15">
        <v>98933</v>
      </c>
      <c r="F54" s="15">
        <v>65761.63</v>
      </c>
      <c r="G54" s="15">
        <v>65761.63</v>
      </c>
      <c r="H54" s="15">
        <v>65761.63</v>
      </c>
      <c r="I54" s="15"/>
      <c r="J54" s="15"/>
      <c r="K54" s="15"/>
      <c r="L54" s="15"/>
      <c r="M54" s="15"/>
      <c r="N54" s="15"/>
      <c r="O54" s="16"/>
    </row>
    <row r="55" spans="1:15" ht="18" customHeight="1">
      <c r="A55" s="32">
        <f t="shared" si="8"/>
        <v>16</v>
      </c>
      <c r="B55" s="6" t="s">
        <v>67</v>
      </c>
      <c r="C55" s="29">
        <f>+'[1]AL 2024'!I65+'[1]AL 2024'!J65+'[1]AL 2024'!L65</f>
        <v>20621</v>
      </c>
      <c r="D55" s="29">
        <f>+'[2]AL 2024'!AG65+'[2]AL 2024'!AH65+'[2]AL 2024'!AJ65</f>
        <v>20341.999999999996</v>
      </c>
      <c r="E55" s="15">
        <v>29344.280000000002</v>
      </c>
      <c r="F55" s="15">
        <v>19481.7</v>
      </c>
      <c r="G55" s="15">
        <v>19481.7</v>
      </c>
      <c r="H55" s="15">
        <v>19481.7</v>
      </c>
      <c r="I55" s="15"/>
      <c r="J55" s="15"/>
      <c r="K55" s="15"/>
      <c r="L55" s="15"/>
      <c r="M55" s="15"/>
      <c r="N55" s="15"/>
      <c r="O55" s="16"/>
    </row>
    <row r="56" spans="1:15" ht="25.15" customHeight="1">
      <c r="A56" s="32">
        <f t="shared" si="8"/>
        <v>17</v>
      </c>
      <c r="B56" s="6" t="s">
        <v>12</v>
      </c>
      <c r="C56" s="29">
        <f>+'[1]AL 2024'!I66+'[1]AL 2024'!J66+'[1]AL 2024'!L66</f>
        <v>69239.91</v>
      </c>
      <c r="D56" s="29">
        <f>+'[2]AL 2024'!AG66+'[2]AL 2024'!AH66+'[2]AL 2024'!AJ66</f>
        <v>77332.25</v>
      </c>
      <c r="E56" s="15">
        <v>104515.53999999998</v>
      </c>
      <c r="F56" s="15">
        <v>73670.98</v>
      </c>
      <c r="G56" s="15">
        <v>73670.98</v>
      </c>
      <c r="H56" s="15">
        <v>73670.98</v>
      </c>
      <c r="I56" s="15"/>
      <c r="J56" s="15"/>
      <c r="K56" s="15"/>
      <c r="L56" s="15"/>
      <c r="M56" s="15"/>
      <c r="N56" s="15"/>
      <c r="O56" s="16"/>
    </row>
    <row r="57" spans="1:15" ht="18" customHeight="1">
      <c r="A57" s="32">
        <f t="shared" si="8"/>
        <v>18</v>
      </c>
      <c r="B57" s="2" t="s">
        <v>23</v>
      </c>
      <c r="C57" s="29">
        <f>+'[1]AL 2024'!I67+'[1]AL 2024'!J67+'[1]AL 2024'!L67</f>
        <v>26401.39</v>
      </c>
      <c r="D57" s="29">
        <f>+'[2]AL 2024'!AG67+'[2]AL 2024'!AH67+'[2]AL 2024'!AJ67</f>
        <v>31709.29</v>
      </c>
      <c r="E57" s="15">
        <v>43918.21</v>
      </c>
      <c r="F57" s="15">
        <v>29168.19</v>
      </c>
      <c r="G57" s="15">
        <v>29168.19</v>
      </c>
      <c r="H57" s="15">
        <v>29168.19</v>
      </c>
      <c r="I57" s="15"/>
      <c r="J57" s="15"/>
      <c r="K57" s="15"/>
      <c r="L57" s="15"/>
      <c r="M57" s="15"/>
      <c r="N57" s="15"/>
      <c r="O57" s="16"/>
    </row>
    <row r="58" spans="1:15" ht="18" customHeight="1">
      <c r="A58" s="32">
        <f t="shared" si="8"/>
        <v>19</v>
      </c>
      <c r="B58" s="6" t="s">
        <v>13</v>
      </c>
      <c r="C58" s="29">
        <f>+'[1]AL 2024'!I68+'[1]AL 2024'!J68+'[1]AL 2024'!L68</f>
        <v>6438.53</v>
      </c>
      <c r="D58" s="29">
        <f>+'[2]AL 2024'!AG68+'[2]AL 2024'!AH68+'[2]AL 2024'!AJ68</f>
        <v>8784.7400000000016</v>
      </c>
      <c r="E58" s="15">
        <v>19642.079999999998</v>
      </c>
      <c r="F58" s="15">
        <v>13094.72</v>
      </c>
      <c r="G58" s="15">
        <v>13094.72</v>
      </c>
      <c r="H58" s="15">
        <v>13094.72</v>
      </c>
      <c r="I58" s="15"/>
      <c r="J58" s="15"/>
      <c r="K58" s="15"/>
      <c r="L58" s="15"/>
      <c r="M58" s="15"/>
      <c r="N58" s="15"/>
      <c r="O58" s="16"/>
    </row>
    <row r="59" spans="1:15" ht="18" customHeight="1">
      <c r="A59" s="32">
        <f t="shared" si="8"/>
        <v>20</v>
      </c>
      <c r="B59" s="2" t="s">
        <v>14</v>
      </c>
      <c r="C59" s="29">
        <f>+'[1]AL 2024'!I69+'[1]AL 2024'!J69+'[1]AL 2024'!L69</f>
        <v>24137.999999999996</v>
      </c>
      <c r="D59" s="29">
        <f>+'[2]AL 2024'!AG69+'[2]AL 2024'!AH69+'[2]AL 2024'!AJ69</f>
        <v>27854.549999999996</v>
      </c>
      <c r="E59" s="15">
        <v>43530.649999999994</v>
      </c>
      <c r="F59" s="15">
        <v>28965.35</v>
      </c>
      <c r="G59" s="15">
        <v>28965.35</v>
      </c>
      <c r="H59" s="15">
        <v>28965.35</v>
      </c>
      <c r="I59" s="15"/>
      <c r="J59" s="15"/>
      <c r="K59" s="15"/>
      <c r="L59" s="15"/>
      <c r="M59" s="15"/>
      <c r="N59" s="15"/>
      <c r="O59" s="16"/>
    </row>
    <row r="60" spans="1:15" ht="18" customHeight="1">
      <c r="A60" s="32">
        <f t="shared" si="8"/>
        <v>21</v>
      </c>
      <c r="B60" s="2" t="s">
        <v>15</v>
      </c>
      <c r="C60" s="29">
        <f>+'[1]AL 2024'!I70+'[1]AL 2024'!J70+'[1]AL 2024'!L70</f>
        <v>13898.05</v>
      </c>
      <c r="D60" s="29">
        <f>+'[2]AL 2024'!AG70+'[2]AL 2024'!AH70+'[2]AL 2024'!AJ70</f>
        <v>15119.75</v>
      </c>
      <c r="E60" s="15">
        <v>23075.850000000002</v>
      </c>
      <c r="F60" s="15">
        <v>15348.12</v>
      </c>
      <c r="G60" s="15">
        <v>15348.12</v>
      </c>
      <c r="H60" s="15">
        <v>15348.12</v>
      </c>
      <c r="I60" s="15"/>
      <c r="J60" s="15"/>
      <c r="K60" s="15"/>
      <c r="L60" s="15"/>
      <c r="M60" s="15"/>
      <c r="N60" s="15"/>
      <c r="O60" s="16"/>
    </row>
    <row r="61" spans="1:15" ht="18" customHeight="1">
      <c r="A61" s="32">
        <f t="shared" si="8"/>
        <v>22</v>
      </c>
      <c r="B61" s="2" t="s">
        <v>68</v>
      </c>
      <c r="C61" s="29">
        <f>+'[1]AL 2024'!I71+'[1]AL 2024'!J71+'[1]AL 2024'!L71</f>
        <v>5640.670000000001</v>
      </c>
      <c r="D61" s="29">
        <f>+'[2]AL 2024'!AG71+'[2]AL 2024'!AH71+'[2]AL 2024'!AJ71</f>
        <v>6838.41</v>
      </c>
      <c r="E61" s="15">
        <v>9265.81</v>
      </c>
      <c r="F61" s="15">
        <v>6148.44</v>
      </c>
      <c r="G61" s="15">
        <v>6148.44</v>
      </c>
      <c r="H61" s="15">
        <v>6148.44</v>
      </c>
      <c r="I61" s="15"/>
      <c r="J61" s="15"/>
      <c r="K61" s="15"/>
      <c r="L61" s="15"/>
      <c r="M61" s="15"/>
      <c r="N61" s="15"/>
      <c r="O61" s="16"/>
    </row>
    <row r="62" spans="1:15" ht="21.6" customHeight="1">
      <c r="A62" s="32">
        <f t="shared" si="8"/>
        <v>23</v>
      </c>
      <c r="B62" s="5" t="s">
        <v>58</v>
      </c>
      <c r="C62" s="29">
        <f>+'[1]AL 2024'!I72+'[1]AL 2024'!J72+'[1]AL 2024'!L72</f>
        <v>331184</v>
      </c>
      <c r="D62" s="29">
        <f>+'[2]AL 2024'!AG72+'[2]AL 2024'!AH72+'[2]AL 2024'!AJ72</f>
        <v>325839</v>
      </c>
      <c r="E62" s="15">
        <v>22880.799999999999</v>
      </c>
      <c r="F62" s="15">
        <v>15154.48</v>
      </c>
      <c r="G62" s="15">
        <v>15154.48</v>
      </c>
      <c r="H62" s="15">
        <v>15154.48</v>
      </c>
      <c r="I62" s="15"/>
      <c r="J62" s="15"/>
      <c r="K62" s="15"/>
      <c r="L62" s="15"/>
      <c r="M62" s="15"/>
      <c r="N62" s="15"/>
      <c r="O62" s="16"/>
    </row>
    <row r="63" spans="1:15" ht="18" customHeight="1">
      <c r="A63" s="32">
        <f t="shared" si="8"/>
        <v>24</v>
      </c>
      <c r="B63" s="5" t="s">
        <v>83</v>
      </c>
      <c r="C63" s="29">
        <f>+'[1]AL 2024'!I73+'[1]AL 2024'!J73+'[1]AL 2024'!L73</f>
        <v>202559.80000000002</v>
      </c>
      <c r="D63" s="29">
        <f>+'[2]AL 2024'!AG73+'[2]AL 2024'!AH73+'[2]AL 2024'!AJ73</f>
        <v>186846.31</v>
      </c>
      <c r="E63" s="15">
        <v>96381.09</v>
      </c>
      <c r="F63" s="15">
        <v>64121.06</v>
      </c>
      <c r="G63" s="15">
        <v>64121.06</v>
      </c>
      <c r="H63" s="15">
        <v>64121.06</v>
      </c>
      <c r="I63" s="15"/>
      <c r="J63" s="15"/>
      <c r="K63" s="15"/>
      <c r="L63" s="15"/>
      <c r="M63" s="15"/>
      <c r="N63" s="15"/>
      <c r="O63" s="16"/>
    </row>
    <row r="64" spans="1:15" ht="18" customHeight="1">
      <c r="A64" s="32">
        <f t="shared" si="8"/>
        <v>25</v>
      </c>
      <c r="B64" s="5" t="s">
        <v>86</v>
      </c>
      <c r="C64" s="29">
        <f>+'[1]AL 2024'!I74+'[1]AL 2024'!J74+'[1]AL 2024'!L74</f>
        <v>30577</v>
      </c>
      <c r="D64" s="29">
        <f>+'[2]AL 2024'!AG74+'[2]AL 2024'!AH74+'[2]AL 2024'!AJ74</f>
        <v>32854</v>
      </c>
      <c r="E64" s="15">
        <v>48724.09</v>
      </c>
      <c r="F64" s="15">
        <v>32039.3</v>
      </c>
      <c r="G64" s="15">
        <v>32039.3</v>
      </c>
      <c r="H64" s="15">
        <v>32039.3</v>
      </c>
      <c r="I64" s="15"/>
      <c r="J64" s="15"/>
      <c r="K64" s="15"/>
      <c r="L64" s="15"/>
      <c r="M64" s="15"/>
      <c r="N64" s="15"/>
      <c r="O64" s="16"/>
    </row>
    <row r="65" spans="1:15" ht="18" customHeight="1">
      <c r="A65" s="32">
        <f t="shared" si="8"/>
        <v>26</v>
      </c>
      <c r="B65" s="5" t="s">
        <v>87</v>
      </c>
      <c r="C65" s="29">
        <f>+'[1]AL 2024'!I75+'[1]AL 2024'!J75+'[1]AL 2024'!L75</f>
        <v>202034</v>
      </c>
      <c r="D65" s="29">
        <f>+'[2]AL 2024'!AG75+'[2]AL 2024'!AH75+'[2]AL 2024'!AJ75</f>
        <v>268510</v>
      </c>
      <c r="E65" s="15">
        <v>26052.469999999994</v>
      </c>
      <c r="F65" s="15">
        <v>18174.349999999999</v>
      </c>
      <c r="G65" s="15">
        <v>18174.349999999999</v>
      </c>
      <c r="H65" s="15">
        <v>18174.349999999999</v>
      </c>
      <c r="I65" s="15"/>
      <c r="J65" s="15"/>
      <c r="K65" s="15"/>
      <c r="L65" s="15"/>
      <c r="M65" s="15"/>
      <c r="N65" s="15"/>
      <c r="O65" s="16"/>
    </row>
    <row r="66" spans="1:15" s="10" customFormat="1" ht="14.1" customHeight="1">
      <c r="A66" s="52" t="s">
        <v>24</v>
      </c>
      <c r="B66" s="53"/>
      <c r="C66" s="30">
        <f>SUM(C40:C65)</f>
        <v>5104887.6899999995</v>
      </c>
      <c r="D66" s="30">
        <f>SUM(D40:D65)</f>
        <v>6089989.7199999997</v>
      </c>
      <c r="E66" s="30">
        <f t="shared" ref="E66:N66" si="9">SUM(E40:E65)</f>
        <v>1798172.5100000005</v>
      </c>
      <c r="F66" s="30">
        <f t="shared" si="9"/>
        <v>1205595.4500000002</v>
      </c>
      <c r="G66" s="30">
        <f t="shared" ref="G66" si="10">SUM(G40:G65)</f>
        <v>1208189.4300000002</v>
      </c>
      <c r="H66" s="30">
        <f t="shared" ref="H66" si="11">SUM(H40:H65)</f>
        <v>1208189.4300000002</v>
      </c>
      <c r="I66" s="30">
        <f t="shared" si="9"/>
        <v>0</v>
      </c>
      <c r="J66" s="30">
        <f t="shared" si="9"/>
        <v>0</v>
      </c>
      <c r="K66" s="30">
        <f t="shared" si="9"/>
        <v>0</v>
      </c>
      <c r="L66" s="30">
        <f t="shared" si="9"/>
        <v>0</v>
      </c>
      <c r="M66" s="30">
        <f t="shared" si="9"/>
        <v>0</v>
      </c>
      <c r="N66" s="30">
        <f t="shared" si="9"/>
        <v>0</v>
      </c>
      <c r="O66" s="22">
        <f>SUM(C66:N66)</f>
        <v>16615024.23</v>
      </c>
    </row>
    <row r="67" spans="1:15" ht="14.1" customHeight="1">
      <c r="A67" s="34">
        <v>1</v>
      </c>
      <c r="B67" s="17" t="s">
        <v>59</v>
      </c>
      <c r="C67" s="29">
        <v>2450.16</v>
      </c>
      <c r="D67" s="29">
        <v>3513.4800000000005</v>
      </c>
      <c r="E67" s="15">
        <v>5010.92</v>
      </c>
      <c r="F67" s="15">
        <v>3107.39</v>
      </c>
      <c r="G67" s="15">
        <v>3107.39</v>
      </c>
      <c r="H67" s="15">
        <v>3107.39</v>
      </c>
      <c r="I67" s="15"/>
      <c r="J67" s="15"/>
      <c r="K67" s="15"/>
      <c r="L67" s="15"/>
      <c r="M67" s="15"/>
      <c r="N67" s="15"/>
      <c r="O67" s="16"/>
    </row>
    <row r="68" spans="1:15" ht="14.1" customHeight="1">
      <c r="A68" s="32">
        <f>A67+1</f>
        <v>2</v>
      </c>
      <c r="B68" s="4" t="s">
        <v>60</v>
      </c>
      <c r="C68" s="29">
        <v>2817.32</v>
      </c>
      <c r="D68" s="29">
        <v>3188.02</v>
      </c>
      <c r="E68" s="15">
        <v>5462.38</v>
      </c>
      <c r="F68" s="15">
        <v>3641.59</v>
      </c>
      <c r="G68" s="15">
        <v>3641.59</v>
      </c>
      <c r="H68" s="15">
        <v>3641.59</v>
      </c>
      <c r="I68" s="15"/>
      <c r="J68" s="15"/>
      <c r="K68" s="15"/>
      <c r="L68" s="15"/>
      <c r="M68" s="15"/>
      <c r="N68" s="15"/>
      <c r="O68" s="16"/>
    </row>
    <row r="69" spans="1:15" ht="14.1" customHeight="1">
      <c r="A69" s="32">
        <f t="shared" ref="A69:A76" si="12">A68+1</f>
        <v>3</v>
      </c>
      <c r="B69" s="3" t="s">
        <v>57</v>
      </c>
      <c r="C69" s="29">
        <v>2115.6999999999998</v>
      </c>
      <c r="D69" s="29">
        <v>3165.82</v>
      </c>
      <c r="E69" s="15">
        <v>4362.8100000000004</v>
      </c>
      <c r="F69" s="15">
        <v>2707.03</v>
      </c>
      <c r="G69" s="15">
        <v>2707.03</v>
      </c>
      <c r="H69" s="15">
        <v>2707.03</v>
      </c>
      <c r="I69" s="15"/>
      <c r="J69" s="15"/>
      <c r="K69" s="15"/>
      <c r="L69" s="15"/>
      <c r="M69" s="15"/>
      <c r="N69" s="15"/>
      <c r="O69" s="16"/>
    </row>
    <row r="70" spans="1:15" ht="14.1" customHeight="1">
      <c r="A70" s="32">
        <f t="shared" si="12"/>
        <v>4</v>
      </c>
      <c r="B70" s="4" t="s">
        <v>61</v>
      </c>
      <c r="C70" s="29">
        <v>1631.08</v>
      </c>
      <c r="D70" s="29">
        <v>1819.8000000000004</v>
      </c>
      <c r="E70" s="15">
        <v>3062.7799999999997</v>
      </c>
      <c r="F70" s="15">
        <v>2041.85</v>
      </c>
      <c r="G70" s="15">
        <v>2041.85</v>
      </c>
      <c r="H70" s="15">
        <v>2041.85</v>
      </c>
      <c r="I70" s="15"/>
      <c r="J70" s="15"/>
      <c r="K70" s="15"/>
      <c r="L70" s="15"/>
      <c r="M70" s="15"/>
      <c r="N70" s="15"/>
      <c r="O70" s="16"/>
    </row>
    <row r="71" spans="1:15" ht="14.1" customHeight="1">
      <c r="A71" s="32">
        <f t="shared" si="12"/>
        <v>5</v>
      </c>
      <c r="B71" s="4" t="s">
        <v>62</v>
      </c>
      <c r="C71" s="29">
        <v>5269.69</v>
      </c>
      <c r="D71" s="29">
        <v>7521.8399999999992</v>
      </c>
      <c r="E71" s="15">
        <v>10550.34</v>
      </c>
      <c r="F71" s="15">
        <v>6587.11</v>
      </c>
      <c r="G71" s="15">
        <v>6587.11</v>
      </c>
      <c r="H71" s="15">
        <v>6587.11</v>
      </c>
      <c r="I71" s="15"/>
      <c r="J71" s="15"/>
      <c r="K71" s="15"/>
      <c r="L71" s="15"/>
      <c r="M71" s="15"/>
      <c r="N71" s="15"/>
      <c r="O71" s="16"/>
    </row>
    <row r="72" spans="1:15" ht="14.1" customHeight="1">
      <c r="A72" s="32">
        <f t="shared" si="12"/>
        <v>6</v>
      </c>
      <c r="B72" s="1" t="s">
        <v>36</v>
      </c>
      <c r="C72" s="29">
        <v>4610.16</v>
      </c>
      <c r="D72" s="29">
        <v>6841.1</v>
      </c>
      <c r="E72" s="15">
        <v>9390.7899999999991</v>
      </c>
      <c r="F72" s="15">
        <v>5805.26</v>
      </c>
      <c r="G72" s="15">
        <v>5805.26</v>
      </c>
      <c r="H72" s="15">
        <v>5805.26</v>
      </c>
      <c r="I72" s="15"/>
      <c r="J72" s="15"/>
      <c r="K72" s="15"/>
      <c r="L72" s="15"/>
      <c r="M72" s="15"/>
      <c r="N72" s="15"/>
      <c r="O72" s="16"/>
    </row>
    <row r="73" spans="1:15" ht="14.1" customHeight="1">
      <c r="A73" s="32">
        <v>7</v>
      </c>
      <c r="B73" s="1" t="s">
        <v>63</v>
      </c>
      <c r="C73" s="29">
        <v>845.28</v>
      </c>
      <c r="D73" s="29">
        <v>915.72</v>
      </c>
      <c r="E73" s="15">
        <v>1604.31</v>
      </c>
      <c r="F73" s="15">
        <v>1069.54</v>
      </c>
      <c r="G73" s="15">
        <v>1069.54</v>
      </c>
      <c r="H73" s="15">
        <v>1069.54</v>
      </c>
      <c r="I73" s="15"/>
      <c r="J73" s="15"/>
      <c r="K73" s="15"/>
      <c r="L73" s="15"/>
      <c r="M73" s="15"/>
      <c r="N73" s="15"/>
      <c r="O73" s="16"/>
    </row>
    <row r="74" spans="1:15" ht="14.1" customHeight="1">
      <c r="A74" s="32">
        <f t="shared" si="12"/>
        <v>8</v>
      </c>
      <c r="B74" s="4" t="s">
        <v>25</v>
      </c>
      <c r="C74" s="29">
        <v>0</v>
      </c>
      <c r="D74" s="29">
        <v>8424.9500000000007</v>
      </c>
      <c r="E74" s="15">
        <v>14694.85</v>
      </c>
      <c r="F74" s="15">
        <v>9361.06</v>
      </c>
      <c r="G74" s="15">
        <v>9361.06</v>
      </c>
      <c r="H74" s="15">
        <v>9361.06</v>
      </c>
      <c r="I74" s="15"/>
      <c r="J74" s="15"/>
      <c r="K74" s="15"/>
      <c r="L74" s="15"/>
      <c r="M74" s="15"/>
      <c r="N74" s="15"/>
      <c r="O74" s="16"/>
    </row>
    <row r="75" spans="1:15" ht="14.1" customHeight="1">
      <c r="A75" s="32">
        <f t="shared" si="12"/>
        <v>9</v>
      </c>
      <c r="B75" s="4" t="s">
        <v>64</v>
      </c>
      <c r="C75" s="29">
        <v>2648.82</v>
      </c>
      <c r="D75" s="29">
        <v>3551.9799999999996</v>
      </c>
      <c r="E75" s="15">
        <v>4990.53</v>
      </c>
      <c r="F75" s="15">
        <v>3327.02</v>
      </c>
      <c r="G75" s="15">
        <v>3327.02</v>
      </c>
      <c r="H75" s="15">
        <v>3327.02</v>
      </c>
      <c r="I75" s="15"/>
      <c r="J75" s="15"/>
      <c r="K75" s="15"/>
      <c r="L75" s="15"/>
      <c r="M75" s="15"/>
      <c r="N75" s="15"/>
      <c r="O75" s="16"/>
    </row>
    <row r="76" spans="1:15" ht="14.1" customHeight="1">
      <c r="A76" s="32">
        <f t="shared" si="12"/>
        <v>10</v>
      </c>
      <c r="B76" s="4" t="s">
        <v>65</v>
      </c>
      <c r="C76" s="29">
        <v>986.16</v>
      </c>
      <c r="D76" s="29">
        <v>1197.48</v>
      </c>
      <c r="E76" s="15">
        <v>1915.73</v>
      </c>
      <c r="F76" s="15">
        <v>1277.1500000000001</v>
      </c>
      <c r="G76" s="15">
        <v>1277.1500000000001</v>
      </c>
      <c r="H76" s="15">
        <v>1277.1500000000001</v>
      </c>
      <c r="I76" s="15"/>
      <c r="J76" s="15"/>
      <c r="K76" s="15"/>
      <c r="L76" s="15"/>
      <c r="M76" s="15"/>
      <c r="N76" s="15"/>
      <c r="O76" s="16"/>
    </row>
    <row r="77" spans="1:15" s="10" customFormat="1" ht="14.1" customHeight="1">
      <c r="A77" s="52" t="s">
        <v>26</v>
      </c>
      <c r="B77" s="53"/>
      <c r="C77" s="30">
        <f>SUM(C67:C76)</f>
        <v>23374.369999999995</v>
      </c>
      <c r="D77" s="30">
        <f>SUM(D67:D76)</f>
        <v>40140.189999999995</v>
      </c>
      <c r="E77" s="30">
        <f t="shared" ref="E77:N77" si="13">SUM(E67:E76)</f>
        <v>61045.439999999995</v>
      </c>
      <c r="F77" s="30">
        <f t="shared" si="13"/>
        <v>38925</v>
      </c>
      <c r="G77" s="30">
        <f t="shared" ref="G77" si="14">SUM(G67:G76)</f>
        <v>38925</v>
      </c>
      <c r="H77" s="30">
        <f t="shared" ref="H77" si="15">SUM(H67:H76)</f>
        <v>38925</v>
      </c>
      <c r="I77" s="30">
        <f t="shared" si="13"/>
        <v>0</v>
      </c>
      <c r="J77" s="30">
        <f t="shared" si="13"/>
        <v>0</v>
      </c>
      <c r="K77" s="30">
        <f t="shared" si="13"/>
        <v>0</v>
      </c>
      <c r="L77" s="30">
        <f t="shared" si="13"/>
        <v>0</v>
      </c>
      <c r="M77" s="30">
        <f t="shared" si="13"/>
        <v>0</v>
      </c>
      <c r="N77" s="30">
        <f t="shared" si="13"/>
        <v>0</v>
      </c>
      <c r="O77" s="22">
        <f>SUM(C77:N77)</f>
        <v>241335</v>
      </c>
    </row>
    <row r="78" spans="1:15" s="10" customFormat="1" ht="14.1" customHeight="1">
      <c r="A78" s="32">
        <v>1</v>
      </c>
      <c r="B78" s="24" t="s">
        <v>27</v>
      </c>
      <c r="C78" s="29">
        <f>+'[1]AL 2024'!I92+'[1]AL 2024'!J92+'[1]AL 2024'!L92</f>
        <v>465.0600000000004</v>
      </c>
      <c r="D78" s="29">
        <v>0</v>
      </c>
      <c r="E78" s="15">
        <v>0</v>
      </c>
      <c r="F78" s="15">
        <v>0</v>
      </c>
      <c r="G78" s="15">
        <v>0</v>
      </c>
      <c r="H78" s="15">
        <v>0</v>
      </c>
      <c r="I78" s="15"/>
      <c r="J78" s="15"/>
      <c r="K78" s="15"/>
      <c r="L78" s="15"/>
      <c r="M78" s="15"/>
      <c r="N78" s="15"/>
      <c r="O78" s="16"/>
    </row>
    <row r="79" spans="1:15" ht="14.1" customHeight="1">
      <c r="A79" s="32">
        <f>A78+1</f>
        <v>2</v>
      </c>
      <c r="B79" s="4" t="s">
        <v>28</v>
      </c>
      <c r="C79" s="29">
        <f>+'[1]AL 2024'!I93+'[1]AL 2024'!J93+'[1]AL 2024'!L93</f>
        <v>8645.0999999999985</v>
      </c>
      <c r="D79" s="29">
        <v>16075.740000000002</v>
      </c>
      <c r="E79" s="15">
        <v>18526.530000000002</v>
      </c>
      <c r="F79" s="15">
        <v>11026.42</v>
      </c>
      <c r="G79" s="15">
        <v>11026.42</v>
      </c>
      <c r="H79" s="15">
        <v>11026.42</v>
      </c>
      <c r="I79" s="15"/>
      <c r="J79" s="15"/>
      <c r="K79" s="15"/>
      <c r="L79" s="15"/>
      <c r="M79" s="15"/>
      <c r="N79" s="15"/>
      <c r="O79" s="16"/>
    </row>
    <row r="80" spans="1:15" ht="14.1" customHeight="1">
      <c r="A80" s="32">
        <f>A79+1</f>
        <v>3</v>
      </c>
      <c r="B80" s="1" t="s">
        <v>35</v>
      </c>
      <c r="C80" s="29">
        <f>+'[1]AL 2024'!I94+'[1]AL 2024'!J94+'[1]AL 2024'!L94</f>
        <v>4873.0199999999995</v>
      </c>
      <c r="D80" s="29">
        <v>6793.92</v>
      </c>
      <c r="E80" s="15">
        <v>19313.080000000002</v>
      </c>
      <c r="F80" s="15">
        <v>11779.01</v>
      </c>
      <c r="G80" s="15">
        <v>11779.01</v>
      </c>
      <c r="H80" s="15">
        <v>11779.01</v>
      </c>
      <c r="I80" s="15"/>
      <c r="J80" s="15"/>
      <c r="K80" s="15"/>
      <c r="L80" s="15"/>
      <c r="M80" s="15"/>
      <c r="N80" s="15"/>
      <c r="O80" s="16"/>
    </row>
    <row r="81" spans="1:15" ht="14.1" customHeight="1">
      <c r="A81" s="32">
        <f>A80+1</f>
        <v>4</v>
      </c>
      <c r="B81" s="4" t="s">
        <v>29</v>
      </c>
      <c r="C81" s="29">
        <f>+'[1]AL 2024'!I95+'[1]AL 2024'!J95+'[1]AL 2024'!L95</f>
        <v>5014.5599999999995</v>
      </c>
      <c r="D81" s="29">
        <v>8310.42</v>
      </c>
      <c r="E81" s="15">
        <v>10425.200000000001</v>
      </c>
      <c r="F81" s="15">
        <v>6300.81</v>
      </c>
      <c r="G81" s="15">
        <v>6300.81</v>
      </c>
      <c r="H81" s="15">
        <v>6300.81</v>
      </c>
      <c r="I81" s="15"/>
      <c r="J81" s="15"/>
      <c r="K81" s="15"/>
      <c r="L81" s="15"/>
      <c r="M81" s="15"/>
      <c r="N81" s="15"/>
      <c r="O81" s="16"/>
    </row>
    <row r="82" spans="1:15" ht="14.1" customHeight="1">
      <c r="A82" s="32">
        <f>A81+1</f>
        <v>5</v>
      </c>
      <c r="B82" s="24" t="s">
        <v>88</v>
      </c>
      <c r="C82" s="29">
        <f>+'[1]AL 2024'!I96+'[1]AL 2024'!J96+'[1]AL 2024'!L96</f>
        <v>1273.8600000000001</v>
      </c>
      <c r="D82" s="29">
        <v>1617.6000000000001</v>
      </c>
      <c r="E82" s="15">
        <v>3071.0800000000004</v>
      </c>
      <c r="F82" s="15">
        <v>1837.74</v>
      </c>
      <c r="G82" s="15">
        <v>1837.74</v>
      </c>
      <c r="H82" s="15">
        <v>1837.74</v>
      </c>
      <c r="I82" s="15"/>
      <c r="J82" s="15"/>
      <c r="K82" s="15"/>
      <c r="L82" s="15"/>
      <c r="M82" s="15"/>
      <c r="N82" s="15"/>
      <c r="O82" s="16"/>
    </row>
    <row r="83" spans="1:15" ht="14.1" customHeight="1">
      <c r="A83" s="32">
        <v>6</v>
      </c>
      <c r="B83" s="4" t="s">
        <v>42</v>
      </c>
      <c r="C83" s="29">
        <f>+'[1]AL 2024'!I97+'[1]AL 2024'!J97+'[1]AL 2024'!L97</f>
        <v>3963.12</v>
      </c>
      <c r="D83" s="29">
        <v>5014.5600000000004</v>
      </c>
      <c r="E83" s="15">
        <v>8533.2800000000007</v>
      </c>
      <c r="F83" s="15">
        <v>5145.66</v>
      </c>
      <c r="G83" s="15">
        <v>5145.66</v>
      </c>
      <c r="H83" s="15">
        <v>5145.66</v>
      </c>
      <c r="I83" s="15"/>
      <c r="J83" s="15"/>
      <c r="K83" s="15"/>
      <c r="L83" s="15"/>
      <c r="M83" s="15"/>
      <c r="N83" s="15"/>
      <c r="O83" s="16"/>
    </row>
    <row r="84" spans="1:15" ht="14.1" customHeight="1">
      <c r="A84" s="32">
        <v>7</v>
      </c>
      <c r="B84" s="4" t="s">
        <v>89</v>
      </c>
      <c r="C84" s="29">
        <f>+'[1]AL 2024'!I98+'[1]AL 2024'!J98+'[1]AL 2024'!L98</f>
        <v>4981.5599999999995</v>
      </c>
      <c r="D84" s="29">
        <v>6219.8</v>
      </c>
      <c r="E84" s="15">
        <v>10703.17</v>
      </c>
      <c r="F84" s="15">
        <v>6458.33</v>
      </c>
      <c r="G84" s="15">
        <v>6458.33</v>
      </c>
      <c r="H84" s="15">
        <v>6458.33</v>
      </c>
      <c r="I84" s="15"/>
      <c r="J84" s="15"/>
      <c r="K84" s="15"/>
      <c r="L84" s="15"/>
      <c r="M84" s="15"/>
      <c r="N84" s="15"/>
      <c r="O84" s="16"/>
    </row>
    <row r="85" spans="1:15" s="10" customFormat="1" ht="14.1" customHeight="1">
      <c r="A85" s="43" t="s">
        <v>30</v>
      </c>
      <c r="B85" s="44"/>
      <c r="C85" s="30">
        <f>SUM(C78:C84)</f>
        <v>29216.28</v>
      </c>
      <c r="D85" s="30">
        <f>SUM(D78:D84)</f>
        <v>44032.04</v>
      </c>
      <c r="E85" s="30">
        <f t="shared" ref="E85:N85" si="16">SUM(E78:E84)</f>
        <v>70572.34</v>
      </c>
      <c r="F85" s="30">
        <f t="shared" si="16"/>
        <v>42547.97</v>
      </c>
      <c r="G85" s="30">
        <f t="shared" si="16"/>
        <v>42547.97</v>
      </c>
      <c r="H85" s="30">
        <f t="shared" si="16"/>
        <v>42547.97</v>
      </c>
      <c r="I85" s="30">
        <f t="shared" si="16"/>
        <v>0</v>
      </c>
      <c r="J85" s="30">
        <f t="shared" si="16"/>
        <v>0</v>
      </c>
      <c r="K85" s="30">
        <f t="shared" si="16"/>
        <v>0</v>
      </c>
      <c r="L85" s="30">
        <f t="shared" si="16"/>
        <v>0</v>
      </c>
      <c r="M85" s="30">
        <f t="shared" si="16"/>
        <v>0</v>
      </c>
      <c r="N85" s="30">
        <f t="shared" si="16"/>
        <v>0</v>
      </c>
      <c r="O85" s="22">
        <f>SUM(C85:N85)</f>
        <v>271464.57</v>
      </c>
    </row>
    <row r="86" spans="1:15" s="10" customFormat="1" ht="14.1" customHeight="1">
      <c r="A86" s="43" t="s">
        <v>91</v>
      </c>
      <c r="B86" s="44"/>
      <c r="C86" s="30">
        <f>+C31+C39+C66+C77+C85</f>
        <v>6542374.96</v>
      </c>
      <c r="D86" s="30">
        <f t="shared" ref="D86:N86" si="17">+D31+D39+D66+D77+D85</f>
        <v>7947297.9300000016</v>
      </c>
      <c r="E86" s="30">
        <f t="shared" si="17"/>
        <v>4550135.830000001</v>
      </c>
      <c r="F86" s="30">
        <f t="shared" si="17"/>
        <v>2957568.4200000004</v>
      </c>
      <c r="G86" s="30">
        <f t="shared" si="17"/>
        <v>2960162.4000000004</v>
      </c>
      <c r="H86" s="30">
        <f t="shared" si="17"/>
        <v>2960162.4000000004</v>
      </c>
      <c r="I86" s="30">
        <f t="shared" si="17"/>
        <v>0</v>
      </c>
      <c r="J86" s="30">
        <f t="shared" si="17"/>
        <v>0</v>
      </c>
      <c r="K86" s="30">
        <f t="shared" si="17"/>
        <v>0</v>
      </c>
      <c r="L86" s="30">
        <f t="shared" si="17"/>
        <v>0</v>
      </c>
      <c r="M86" s="30">
        <f t="shared" si="17"/>
        <v>0</v>
      </c>
      <c r="N86" s="30">
        <f t="shared" si="17"/>
        <v>0</v>
      </c>
      <c r="O86" s="22"/>
    </row>
    <row r="87" spans="1:15" s="10" customFormat="1" ht="21.75" customHeight="1">
      <c r="A87" s="35">
        <v>1</v>
      </c>
      <c r="B87" s="4" t="s">
        <v>46</v>
      </c>
      <c r="C87" s="29">
        <v>260000</v>
      </c>
      <c r="D87" s="29">
        <v>364000</v>
      </c>
      <c r="E87" s="15">
        <v>368000</v>
      </c>
      <c r="F87" s="15">
        <v>300000</v>
      </c>
      <c r="G87" s="15">
        <v>300000</v>
      </c>
      <c r="H87" s="15">
        <v>100000</v>
      </c>
      <c r="I87" s="15"/>
      <c r="J87" s="15"/>
      <c r="K87" s="15"/>
      <c r="L87" s="15"/>
      <c r="M87" s="15"/>
      <c r="N87" s="15"/>
      <c r="O87" s="16"/>
    </row>
    <row r="88" spans="1:15" s="11" customFormat="1" ht="24" customHeight="1">
      <c r="A88" s="35">
        <v>2</v>
      </c>
      <c r="B88" s="4" t="s">
        <v>47</v>
      </c>
      <c r="C88" s="37">
        <v>244000</v>
      </c>
      <c r="D88" s="37">
        <v>256000</v>
      </c>
      <c r="E88" s="40">
        <v>376000</v>
      </c>
      <c r="F88" s="40">
        <v>290000</v>
      </c>
      <c r="G88" s="40">
        <v>290000</v>
      </c>
      <c r="H88" s="40">
        <v>0</v>
      </c>
      <c r="I88" s="40"/>
      <c r="J88" s="40"/>
      <c r="K88" s="40"/>
      <c r="L88" s="40"/>
      <c r="M88" s="40"/>
      <c r="N88" s="40"/>
      <c r="O88" s="16"/>
    </row>
    <row r="89" spans="1:15" s="11" customFormat="1" ht="24" customHeight="1">
      <c r="A89" s="38">
        <v>3</v>
      </c>
      <c r="B89" s="1" t="s">
        <v>34</v>
      </c>
      <c r="C89" s="37">
        <v>0</v>
      </c>
      <c r="D89" s="37">
        <v>0</v>
      </c>
      <c r="E89" s="40">
        <v>0</v>
      </c>
      <c r="F89" s="40">
        <v>0</v>
      </c>
      <c r="G89" s="40">
        <v>0</v>
      </c>
      <c r="H89" s="40">
        <v>0</v>
      </c>
      <c r="I89" s="40"/>
      <c r="J89" s="40"/>
      <c r="K89" s="40"/>
      <c r="L89" s="40"/>
      <c r="M89" s="40"/>
      <c r="N89" s="40"/>
      <c r="O89" s="16"/>
    </row>
    <row r="90" spans="1:15" s="12" customFormat="1" ht="17.45" customHeight="1">
      <c r="A90" s="53" t="s">
        <v>90</v>
      </c>
      <c r="B90" s="53"/>
      <c r="C90" s="30">
        <f>SUM(C87:C89)</f>
        <v>504000</v>
      </c>
      <c r="D90" s="30">
        <f>SUM(D87:D89)</f>
        <v>620000</v>
      </c>
      <c r="E90" s="30">
        <f t="shared" ref="E90:N90" si="18">SUM(E87:E89)</f>
        <v>744000</v>
      </c>
      <c r="F90" s="30">
        <f t="shared" si="18"/>
        <v>590000</v>
      </c>
      <c r="G90" s="30">
        <f t="shared" si="18"/>
        <v>590000</v>
      </c>
      <c r="H90" s="30">
        <f t="shared" si="18"/>
        <v>100000</v>
      </c>
      <c r="I90" s="30">
        <f t="shared" si="18"/>
        <v>0</v>
      </c>
      <c r="J90" s="30">
        <f t="shared" si="18"/>
        <v>0</v>
      </c>
      <c r="K90" s="30">
        <f t="shared" si="18"/>
        <v>0</v>
      </c>
      <c r="L90" s="30">
        <f t="shared" si="18"/>
        <v>0</v>
      </c>
      <c r="M90" s="30">
        <f t="shared" si="18"/>
        <v>0</v>
      </c>
      <c r="N90" s="30">
        <f t="shared" si="18"/>
        <v>0</v>
      </c>
      <c r="O90" s="22">
        <f>SUM(C90:N90)</f>
        <v>3148000</v>
      </c>
    </row>
    <row r="91" spans="1:15" s="12" customFormat="1" ht="19.5" customHeight="1">
      <c r="A91" s="25">
        <v>1</v>
      </c>
      <c r="B91" s="26" t="s">
        <v>50</v>
      </c>
      <c r="C91" s="31">
        <v>2204</v>
      </c>
      <c r="D91" s="31">
        <v>3192</v>
      </c>
      <c r="E91" s="15">
        <v>2070</v>
      </c>
      <c r="F91" s="15">
        <v>2000</v>
      </c>
      <c r="G91" s="15">
        <v>2014</v>
      </c>
      <c r="H91" s="15">
        <v>2014</v>
      </c>
      <c r="I91" s="15"/>
      <c r="J91" s="15"/>
      <c r="K91" s="15"/>
      <c r="L91" s="15"/>
      <c r="M91" s="15"/>
      <c r="N91" s="15"/>
      <c r="O91" s="16"/>
    </row>
    <row r="92" spans="1:15" s="12" customFormat="1" ht="14.1" customHeight="1">
      <c r="A92" s="23">
        <v>2</v>
      </c>
      <c r="B92" s="7" t="s">
        <v>48</v>
      </c>
      <c r="C92" s="29">
        <v>418</v>
      </c>
      <c r="D92" s="29">
        <v>722</v>
      </c>
      <c r="E92" s="41">
        <v>1026</v>
      </c>
      <c r="F92" s="41">
        <v>1710</v>
      </c>
      <c r="G92" s="41">
        <v>1710</v>
      </c>
      <c r="H92" s="41">
        <v>1710</v>
      </c>
      <c r="I92" s="41"/>
      <c r="J92" s="41"/>
      <c r="K92" s="41"/>
      <c r="L92" s="41"/>
      <c r="M92" s="41"/>
      <c r="N92" s="41"/>
      <c r="O92" s="16"/>
    </row>
    <row r="93" spans="1:15" s="10" customFormat="1" ht="14.1" customHeight="1">
      <c r="A93" s="23">
        <v>3</v>
      </c>
      <c r="B93" s="27" t="s">
        <v>49</v>
      </c>
      <c r="C93" s="29">
        <v>0</v>
      </c>
      <c r="D93" s="29">
        <v>0</v>
      </c>
      <c r="E93" s="15">
        <v>0</v>
      </c>
      <c r="F93" s="15">
        <v>0</v>
      </c>
      <c r="G93" s="15">
        <v>0</v>
      </c>
      <c r="H93" s="15">
        <v>0</v>
      </c>
      <c r="I93" s="15"/>
      <c r="J93" s="15"/>
      <c r="K93" s="15"/>
      <c r="L93" s="15"/>
      <c r="M93" s="15"/>
      <c r="N93" s="15"/>
      <c r="O93" s="16"/>
    </row>
    <row r="94" spans="1:15" s="10" customFormat="1" ht="14.45" customHeight="1">
      <c r="A94" s="23">
        <v>4</v>
      </c>
      <c r="B94" s="6" t="s">
        <v>12</v>
      </c>
      <c r="C94" s="29">
        <v>228</v>
      </c>
      <c r="D94" s="29">
        <v>2166</v>
      </c>
      <c r="E94" s="15">
        <v>1332</v>
      </c>
      <c r="F94" s="15">
        <v>874</v>
      </c>
      <c r="G94" s="15">
        <v>874</v>
      </c>
      <c r="H94" s="15">
        <v>874</v>
      </c>
      <c r="I94" s="15"/>
      <c r="J94" s="15"/>
      <c r="K94" s="15"/>
      <c r="L94" s="15"/>
      <c r="M94" s="15"/>
      <c r="N94" s="15"/>
      <c r="O94" s="16"/>
    </row>
    <row r="95" spans="1:15" s="10" customFormat="1" ht="14.1" customHeight="1">
      <c r="A95" s="23">
        <v>5</v>
      </c>
      <c r="B95" s="2" t="s">
        <v>15</v>
      </c>
      <c r="C95" s="29">
        <v>4902</v>
      </c>
      <c r="D95" s="29">
        <v>5890</v>
      </c>
      <c r="E95" s="15">
        <v>2218</v>
      </c>
      <c r="F95" s="15">
        <v>2698</v>
      </c>
      <c r="G95" s="15">
        <v>2660</v>
      </c>
      <c r="H95" s="15">
        <v>2660</v>
      </c>
      <c r="I95" s="15"/>
      <c r="J95" s="15"/>
      <c r="K95" s="15"/>
      <c r="L95" s="15"/>
      <c r="M95" s="15"/>
      <c r="N95" s="15"/>
      <c r="O95" s="16"/>
    </row>
    <row r="96" spans="1:15" s="10" customFormat="1" ht="14.1" customHeight="1">
      <c r="A96" s="23">
        <v>6</v>
      </c>
      <c r="B96" s="2" t="s">
        <v>17</v>
      </c>
      <c r="C96" s="29">
        <v>494</v>
      </c>
      <c r="D96" s="29">
        <v>836</v>
      </c>
      <c r="E96" s="15">
        <v>760</v>
      </c>
      <c r="F96" s="15">
        <v>1216</v>
      </c>
      <c r="G96" s="15">
        <v>1216</v>
      </c>
      <c r="H96" s="15">
        <v>1216</v>
      </c>
      <c r="I96" s="15"/>
      <c r="J96" s="15"/>
      <c r="K96" s="15"/>
      <c r="L96" s="15"/>
      <c r="M96" s="15"/>
      <c r="N96" s="15"/>
      <c r="O96" s="16"/>
    </row>
    <row r="97" spans="1:15" s="10" customFormat="1" ht="19.5" customHeight="1">
      <c r="A97" s="23">
        <v>7</v>
      </c>
      <c r="B97" s="28" t="s">
        <v>8</v>
      </c>
      <c r="C97" s="29">
        <v>722</v>
      </c>
      <c r="D97" s="29">
        <v>2014</v>
      </c>
      <c r="E97" s="15">
        <v>1406</v>
      </c>
      <c r="F97" s="15">
        <v>2318</v>
      </c>
      <c r="G97" s="15">
        <v>2318</v>
      </c>
      <c r="H97" s="15">
        <v>2318</v>
      </c>
      <c r="I97" s="15"/>
      <c r="J97" s="15"/>
      <c r="K97" s="15"/>
      <c r="L97" s="15"/>
      <c r="M97" s="15"/>
      <c r="N97" s="15"/>
      <c r="O97" s="16"/>
    </row>
    <row r="98" spans="1:15" s="10" customFormat="1" ht="30.75" customHeight="1">
      <c r="A98" s="43" t="s">
        <v>51</v>
      </c>
      <c r="B98" s="44"/>
      <c r="C98" s="30">
        <f>SUM(C91:C97)</f>
        <v>8968</v>
      </c>
      <c r="D98" s="30">
        <f t="shared" ref="D98:N98" si="19">SUM(D91:D97)</f>
        <v>14820</v>
      </c>
      <c r="E98" s="30">
        <f t="shared" si="19"/>
        <v>8812</v>
      </c>
      <c r="F98" s="30">
        <f t="shared" si="19"/>
        <v>10816</v>
      </c>
      <c r="G98" s="30">
        <f t="shared" si="19"/>
        <v>10792</v>
      </c>
      <c r="H98" s="30">
        <f t="shared" si="19"/>
        <v>10792</v>
      </c>
      <c r="I98" s="30">
        <f t="shared" si="19"/>
        <v>0</v>
      </c>
      <c r="J98" s="30">
        <f t="shared" si="19"/>
        <v>0</v>
      </c>
      <c r="K98" s="30">
        <f t="shared" si="19"/>
        <v>0</v>
      </c>
      <c r="L98" s="30">
        <f t="shared" si="19"/>
        <v>0</v>
      </c>
      <c r="M98" s="30">
        <f t="shared" si="19"/>
        <v>0</v>
      </c>
      <c r="N98" s="30">
        <f t="shared" si="19"/>
        <v>0</v>
      </c>
      <c r="O98" s="22">
        <f>SUM(C98:N98)</f>
        <v>65000</v>
      </c>
    </row>
    <row r="99" spans="1:15">
      <c r="C99" s="39"/>
      <c r="H99" s="21"/>
    </row>
    <row r="102" spans="1:15"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</row>
    <row r="103" spans="1:15">
      <c r="C103" s="39"/>
      <c r="D103" s="39"/>
    </row>
    <row r="106" spans="1:15">
      <c r="B106" s="39">
        <f>SUM(O31:O85)</f>
        <v>27917701.940000001</v>
      </c>
    </row>
    <row r="107" spans="1:15">
      <c r="B107" s="39">
        <v>45528000</v>
      </c>
    </row>
    <row r="108" spans="1:15">
      <c r="B108" s="42">
        <f>+B107-B106</f>
        <v>17610298.059999999</v>
      </c>
      <c r="D108" s="39"/>
    </row>
    <row r="109" spans="1:15">
      <c r="B109" s="42"/>
      <c r="D109" s="39"/>
    </row>
    <row r="110" spans="1:15">
      <c r="B110" s="39">
        <f>+O90</f>
        <v>3148000</v>
      </c>
    </row>
    <row r="111" spans="1:15">
      <c r="B111" s="39">
        <v>3548000</v>
      </c>
    </row>
    <row r="112" spans="1:15">
      <c r="B112" s="42">
        <f>+B111-B110</f>
        <v>400000</v>
      </c>
    </row>
    <row r="113" spans="2:2">
      <c r="B113" s="39"/>
    </row>
    <row r="114" spans="2:2">
      <c r="B114" s="39">
        <f>+O98</f>
        <v>65000</v>
      </c>
    </row>
    <row r="115" spans="2:2">
      <c r="B115" s="39">
        <v>65000</v>
      </c>
    </row>
    <row r="116" spans="2:2">
      <c r="B116" s="42">
        <f>+B115-B114</f>
        <v>0</v>
      </c>
    </row>
  </sheetData>
  <mergeCells count="22">
    <mergeCell ref="A90:B90"/>
    <mergeCell ref="A31:B31"/>
    <mergeCell ref="A39:B39"/>
    <mergeCell ref="A77:B77"/>
    <mergeCell ref="A85:B85"/>
    <mergeCell ref="A86:B86"/>
    <mergeCell ref="A98:B98"/>
    <mergeCell ref="N1:N2"/>
    <mergeCell ref="B1:B2"/>
    <mergeCell ref="A1:A2"/>
    <mergeCell ref="F1:F2"/>
    <mergeCell ref="D1:D2"/>
    <mergeCell ref="E1:E2"/>
    <mergeCell ref="C1:C2"/>
    <mergeCell ref="K1:K2"/>
    <mergeCell ref="I1:I2"/>
    <mergeCell ref="M1:M2"/>
    <mergeCell ref="H1:H2"/>
    <mergeCell ref="G1:G2"/>
    <mergeCell ref="L1:L2"/>
    <mergeCell ref="J1:J2"/>
    <mergeCell ref="A66:B66"/>
  </mergeCells>
  <phoneticPr fontId="3" type="noConversion"/>
  <printOptions horizontalCentered="1" verticalCentered="1"/>
  <pageMargins left="0" right="0" top="0.83292682900000004" bottom="0.25" header="0.17" footer="0.17"/>
  <pageSetup paperSize="9" scale="58" fitToWidth="2" fitToHeight="3" orientation="landscape" r:id="rId1"/>
  <headerFooter>
    <oddHeader>&amp;LCAS IS&amp;"Arial,Bold"&amp;12Angajamente legale AMBULATORIU PARACLINIC - ref. 209/26.07.2021&amp;"Arial,Regular"&amp;10&amp;CAprobatDirector GeneralRadu Gheorghe TIBICHI&amp;RAvizatDirector Relatii ContractualeSabina BUTNARUVizat CFPMaria DORNESCU</oddHeader>
    <oddFooter>&amp;LȘEF SERVICIU EVALUARE CONTRACTAREMargareta MIRON&amp;C&amp;P din &amp;N&amp;RIntocmit,ȘEF SERVICIU DECONTARECorina  NEAMȚIU</oddFooter>
  </headerFooter>
  <rowBreaks count="1" manualBreakCount="1">
    <brk id="5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 2024</vt:lpstr>
      <vt:lpstr>'AL 2024'!Print_Area</vt:lpstr>
      <vt:lpstr>'AL 2024'!Print_Titles</vt:lpstr>
    </vt:vector>
  </TitlesOfParts>
  <Company>cas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irinag</dc:creator>
  <cp:lastModifiedBy>Bianca Topala</cp:lastModifiedBy>
  <cp:lastPrinted>2022-05-31T10:52:45Z</cp:lastPrinted>
  <dcterms:created xsi:type="dcterms:W3CDTF">2015-12-28T06:02:20Z</dcterms:created>
  <dcterms:modified xsi:type="dcterms:W3CDTF">2024-03-20T08:31:23Z</dcterms:modified>
</cp:coreProperties>
</file>